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unhcr365.sharepoint.com/teams/psp-fundraisingsupport-FRPROC/Shared Documents/FRPROC/2024/Asia/Philippines/RFP for Staff Admin Services/"/>
    </mc:Choice>
  </mc:AlternateContent>
  <xr:revisionPtr revIDLastSave="50" documentId="13_ncr:1_{306FDB22-D891-413B-8CCE-3C239F70877F}" xr6:coauthVersionLast="47" xr6:coauthVersionMax="47" xr10:uidLastSave="{543EA4D0-C90A-4E38-A675-00F2BC1B11A6}"/>
  <bookViews>
    <workbookView xWindow="-108" yWindow="-108" windowWidth="23256" windowHeight="12456" tabRatio="837" activeTab="1" xr2:uid="{1E5A3A7B-F3AF-4226-818A-B685FA0B50CA}"/>
  </bookViews>
  <sheets>
    <sheet name="Instructions" sheetId="5" r:id="rId1"/>
    <sheet name="1. FinancialOffer F2F" sheetId="9" r:id="rId2"/>
    <sheet name="3. AdditionalFee CostBreakdown" sheetId="7"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1" i="9" l="1"/>
  <c r="M42" i="9"/>
  <c r="M43" i="9"/>
  <c r="M44" i="9"/>
  <c r="M45" i="9"/>
  <c r="M46" i="9"/>
  <c r="M47" i="9"/>
  <c r="M48" i="9"/>
  <c r="M49" i="9"/>
  <c r="M50" i="9"/>
  <c r="M51" i="9"/>
  <c r="M40" i="9"/>
  <c r="M25" i="9"/>
  <c r="M26" i="9"/>
  <c r="M27" i="9"/>
  <c r="M28" i="9"/>
  <c r="M29" i="9"/>
  <c r="M30" i="9"/>
  <c r="M31" i="9"/>
  <c r="M32" i="9"/>
  <c r="M33" i="9"/>
  <c r="M34" i="9"/>
  <c r="M35" i="9"/>
  <c r="M24" i="9"/>
  <c r="M12" i="9"/>
  <c r="M13" i="9"/>
  <c r="M14" i="9"/>
  <c r="M15" i="9"/>
  <c r="M16" i="9"/>
  <c r="M17" i="9"/>
  <c r="M18" i="9"/>
  <c r="M19" i="9"/>
  <c r="M11" i="9"/>
  <c r="O40" i="9"/>
  <c r="O51" i="9"/>
  <c r="O50" i="9"/>
  <c r="O49" i="9"/>
  <c r="O48" i="9"/>
  <c r="O47" i="9"/>
  <c r="O46" i="9"/>
  <c r="O45" i="9"/>
  <c r="O44" i="9"/>
  <c r="O43" i="9"/>
  <c r="O42" i="9"/>
  <c r="O41" i="9"/>
  <c r="O35" i="9"/>
  <c r="O34" i="9"/>
  <c r="O33" i="9"/>
  <c r="O32" i="9"/>
  <c r="O31" i="9"/>
  <c r="O30" i="9"/>
  <c r="O29" i="9"/>
  <c r="O28" i="9"/>
  <c r="O27" i="9"/>
  <c r="O26" i="9"/>
  <c r="O25" i="9"/>
  <c r="O24" i="9"/>
  <c r="O36" i="9" s="1"/>
  <c r="O11" i="9"/>
  <c r="O12" i="9"/>
  <c r="O13" i="9"/>
  <c r="O14" i="9"/>
  <c r="O15" i="9"/>
  <c r="O16" i="9"/>
  <c r="O17" i="9"/>
  <c r="O18" i="9"/>
  <c r="O19" i="9"/>
  <c r="E15" i="9"/>
  <c r="K15" i="9" s="1"/>
  <c r="E14" i="9"/>
  <c r="E16" i="9"/>
  <c r="K16" i="9" s="1"/>
  <c r="E17" i="9"/>
  <c r="L17" i="9" s="1"/>
  <c r="E18" i="9"/>
  <c r="N18" i="9" s="1"/>
  <c r="E49" i="9"/>
  <c r="E48" i="9"/>
  <c r="E47" i="9"/>
  <c r="E46" i="9"/>
  <c r="E45" i="9"/>
  <c r="E44" i="9"/>
  <c r="E43" i="9"/>
  <c r="E42" i="9"/>
  <c r="E41" i="9"/>
  <c r="E40" i="9"/>
  <c r="E32" i="9"/>
  <c r="E31" i="9"/>
  <c r="E30" i="9"/>
  <c r="E29" i="9"/>
  <c r="E28" i="9"/>
  <c r="E27" i="9"/>
  <c r="E26" i="9"/>
  <c r="E25" i="9"/>
  <c r="E24" i="9"/>
  <c r="E8" i="9"/>
  <c r="N24" i="9" l="1"/>
  <c r="K24" i="9"/>
  <c r="L24" i="9"/>
  <c r="P24" i="9" s="1"/>
  <c r="Q24" i="9" s="1"/>
  <c r="N25" i="9"/>
  <c r="L25" i="9"/>
  <c r="P25" i="9" s="1"/>
  <c r="K25" i="9"/>
  <c r="N26" i="9"/>
  <c r="L26" i="9"/>
  <c r="P26" i="9" s="1"/>
  <c r="K26" i="9"/>
  <c r="N27" i="9"/>
  <c r="L27" i="9"/>
  <c r="K27" i="9"/>
  <c r="N28" i="9"/>
  <c r="L28" i="9"/>
  <c r="P28" i="9" s="1"/>
  <c r="K28" i="9"/>
  <c r="N29" i="9"/>
  <c r="L29" i="9"/>
  <c r="P29" i="9" s="1"/>
  <c r="K29" i="9"/>
  <c r="N30" i="9"/>
  <c r="L30" i="9"/>
  <c r="P30" i="9" s="1"/>
  <c r="K30" i="9"/>
  <c r="N31" i="9"/>
  <c r="L31" i="9"/>
  <c r="P31" i="9" s="1"/>
  <c r="K31" i="9"/>
  <c r="N32" i="9"/>
  <c r="L32" i="9"/>
  <c r="K32" i="9"/>
  <c r="N40" i="9"/>
  <c r="L40" i="9"/>
  <c r="K40" i="9"/>
  <c r="N41" i="9"/>
  <c r="L41" i="9"/>
  <c r="K41" i="9"/>
  <c r="N42" i="9"/>
  <c r="L42" i="9"/>
  <c r="K42" i="9"/>
  <c r="N43" i="9"/>
  <c r="L43" i="9"/>
  <c r="P43" i="9" s="1"/>
  <c r="K43" i="9"/>
  <c r="Q43" i="9" s="1"/>
  <c r="N44" i="9"/>
  <c r="L44" i="9"/>
  <c r="K44" i="9"/>
  <c r="N45" i="9"/>
  <c r="L45" i="9"/>
  <c r="P45" i="9" s="1"/>
  <c r="K45" i="9"/>
  <c r="Q45" i="9" s="1"/>
  <c r="N46" i="9"/>
  <c r="L46" i="9"/>
  <c r="K46" i="9"/>
  <c r="N47" i="9"/>
  <c r="L47" i="9"/>
  <c r="P47" i="9" s="1"/>
  <c r="K47" i="9"/>
  <c r="N48" i="9"/>
  <c r="L48" i="9"/>
  <c r="P48" i="9" s="1"/>
  <c r="K48" i="9"/>
  <c r="N49" i="9"/>
  <c r="L49" i="9"/>
  <c r="K49" i="9"/>
  <c r="K14" i="9"/>
  <c r="L14" i="9"/>
  <c r="O20" i="9"/>
  <c r="O52" i="9"/>
  <c r="P44" i="9"/>
  <c r="Q44" i="9" s="1"/>
  <c r="M52" i="9"/>
  <c r="P41" i="9"/>
  <c r="P46" i="9"/>
  <c r="Q46" i="9" s="1"/>
  <c r="P42" i="9"/>
  <c r="Q42" i="9" s="1"/>
  <c r="P49" i="9"/>
  <c r="Q49" i="9" s="1"/>
  <c r="Q47" i="9"/>
  <c r="Q28" i="9"/>
  <c r="P32" i="9"/>
  <c r="Q32" i="9" s="1"/>
  <c r="Q26" i="9"/>
  <c r="Q31" i="9"/>
  <c r="L18" i="9"/>
  <c r="N16" i="9"/>
  <c r="L16" i="9"/>
  <c r="N14" i="9"/>
  <c r="N17" i="9"/>
  <c r="N15" i="9"/>
  <c r="L15" i="9"/>
  <c r="P17" i="9"/>
  <c r="P14" i="9"/>
  <c r="Q14" i="9" s="1"/>
  <c r="Q48" i="9" l="1"/>
  <c r="P40" i="9"/>
  <c r="Q40" i="9" s="1"/>
  <c r="Q30" i="9"/>
  <c r="Q29" i="9"/>
  <c r="P27" i="9"/>
  <c r="Q27" i="9" s="1"/>
  <c r="Q25" i="9"/>
  <c r="Q41" i="9"/>
  <c r="P15" i="9"/>
  <c r="Q15" i="9" s="1"/>
  <c r="P18" i="9"/>
  <c r="P16" i="9"/>
  <c r="Q16" i="9" s="1"/>
  <c r="E10" i="9"/>
  <c r="E11" i="9" l="1"/>
  <c r="N11" i="9" s="1"/>
  <c r="L11" i="9" l="1"/>
  <c r="P11" i="9" s="1"/>
  <c r="E12" i="9"/>
  <c r="K11" i="9"/>
  <c r="E13" i="9"/>
  <c r="Q11" i="9" l="1"/>
  <c r="N13" i="9"/>
  <c r="L13" i="9"/>
  <c r="L12" i="9"/>
  <c r="N12" i="9"/>
  <c r="K13" i="9"/>
  <c r="K12" i="9"/>
  <c r="P12" i="9" l="1"/>
  <c r="P13" i="9"/>
  <c r="Q13" i="9" s="1"/>
  <c r="E33" i="9"/>
  <c r="K17" i="9"/>
  <c r="Q17" i="9" s="1"/>
  <c r="N33" i="9" l="1"/>
  <c r="L33" i="9"/>
  <c r="P33" i="9" s="1"/>
  <c r="K33" i="9"/>
  <c r="Q33" i="9" s="1"/>
  <c r="Q12" i="9"/>
  <c r="E34" i="9"/>
  <c r="K18" i="9"/>
  <c r="Q18" i="9" s="1"/>
  <c r="N34" i="9" l="1"/>
  <c r="L34" i="9"/>
  <c r="P34" i="9" s="1"/>
  <c r="K34" i="9"/>
  <c r="E50" i="9"/>
  <c r="E35" i="9"/>
  <c r="E19" i="9"/>
  <c r="N35" i="9" l="1"/>
  <c r="L35" i="9"/>
  <c r="P35" i="9" s="1"/>
  <c r="K35" i="9"/>
  <c r="N50" i="9"/>
  <c r="L50" i="9"/>
  <c r="K50" i="9"/>
  <c r="Q34" i="9"/>
  <c r="L19" i="9"/>
  <c r="N19" i="9"/>
  <c r="K19" i="9"/>
  <c r="M20" i="9"/>
  <c r="K20" i="9"/>
  <c r="E51" i="9"/>
  <c r="M36" i="9"/>
  <c r="N36" i="9"/>
  <c r="N20" i="9"/>
  <c r="N51" i="9" l="1"/>
  <c r="L51" i="9"/>
  <c r="P51" i="9" s="1"/>
  <c r="K51" i="9"/>
  <c r="Q51" i="9" s="1"/>
  <c r="P50" i="9"/>
  <c r="L52" i="9"/>
  <c r="N52" i="9"/>
  <c r="Q35" i="9"/>
  <c r="L20" i="9"/>
  <c r="P19" i="9"/>
  <c r="K52" i="9"/>
  <c r="Q36" i="9"/>
  <c r="L36" i="9"/>
  <c r="P36" i="9"/>
  <c r="K36" i="9"/>
  <c r="P52" i="9" l="1"/>
  <c r="Q50" i="9"/>
  <c r="Q52" i="9" s="1"/>
  <c r="K54" i="9"/>
  <c r="Q19" i="9"/>
  <c r="Q20" i="9" s="1"/>
  <c r="P20" i="9"/>
  <c r="K55" i="9" s="1"/>
  <c r="K56" i="9" s="1"/>
</calcChain>
</file>

<file path=xl/sharedStrings.xml><?xml version="1.0" encoding="utf-8"?>
<sst xmlns="http://schemas.openxmlformats.org/spreadsheetml/2006/main" count="115" uniqueCount="57">
  <si>
    <t>Please fill in the cells highlighted in yellow, please do not amend the content of the other cells. UNHCR may at its own discretion disqualify financial offers received with amendments to the cells of the template.</t>
  </si>
  <si>
    <t xml:space="preserve">In case a service is free of charge, please mark zero (0). Please do not leave cells blank. </t>
  </si>
  <si>
    <t>Please detail costs breakdown for additional service fee - cost breakdown sheet</t>
  </si>
  <si>
    <r>
      <rPr>
        <u/>
        <sz val="9"/>
        <rFont val="Lato"/>
        <family val="2"/>
      </rPr>
      <t>Only</t>
    </r>
    <r>
      <rPr>
        <sz val="9"/>
        <rFont val="Lato"/>
        <family val="2"/>
      </rPr>
      <t xml:space="preserve"> financial offers presented in Philippine Peso (PHP) will be accepted.</t>
    </r>
  </si>
  <si>
    <t xml:space="preserve">The Financial Offer must cover all the services to be provided (price "all-inclusive"). Use one single currency only. UNHCR is exempted from all direct taxes; with this regards the price has to be given without VAT, GST or HST. </t>
  </si>
  <si>
    <t>Please do not use currency and % signs in the cells, only indicate the amount.</t>
  </si>
  <si>
    <t>F2F Recruitment and Admin Services</t>
  </si>
  <si>
    <t>Company name:</t>
  </si>
  <si>
    <t>Currency of the offer:</t>
  </si>
  <si>
    <t>PHP</t>
  </si>
  <si>
    <t>PLEASE FILL OUT ONLY THE YELLOW CELLS AND DO NOT AMEND THE REST OF THE CELLS. MODIFICATION WOULD LEAVE TO DISQUALIFICATION.</t>
  </si>
  <si>
    <t>Vendor Proposal</t>
  </si>
  <si>
    <t>No. of  New Hire Staffs</t>
  </si>
  <si>
    <t>No. of Staff on board</t>
  </si>
  <si>
    <t>Total Staffs</t>
  </si>
  <si>
    <t>Average Salary per Head Count</t>
  </si>
  <si>
    <r>
      <rPr>
        <sz val="11"/>
        <color rgb="FF000000"/>
        <rFont val="Lato"/>
      </rPr>
      <t xml:space="preserve">*Medical insurance fee per head count per month (Please check Annex A TOR section 2.2 Medical Insurance Mininum Requirements) </t>
    </r>
    <r>
      <rPr>
        <sz val="11"/>
        <color rgb="FFFF0000"/>
        <rFont val="Lato"/>
      </rPr>
      <t>Please provide only in PHP (please do not use %)</t>
    </r>
  </si>
  <si>
    <r>
      <rPr>
        <sz val="11"/>
        <color rgb="FF000000"/>
        <rFont val="Lato"/>
      </rPr>
      <t xml:space="preserve">**Pay roll service fee per head count per month. </t>
    </r>
    <r>
      <rPr>
        <sz val="11"/>
        <color rgb="FFFF0000"/>
        <rFont val="Lato"/>
      </rPr>
      <t xml:space="preserve">Please provide in % only based on the salary. </t>
    </r>
  </si>
  <si>
    <r>
      <rPr>
        <sz val="11"/>
        <color rgb="FF000000"/>
        <rFont val="Lato"/>
      </rPr>
      <t>***Additional service fee per head count per month (</t>
    </r>
    <r>
      <rPr>
        <sz val="11"/>
        <color rgb="FFFF0000"/>
        <rFont val="Lato"/>
      </rPr>
      <t>Please provide only in PHP (please do not use %)</t>
    </r>
  </si>
  <si>
    <r>
      <t xml:space="preserve">****Additional service fee per month </t>
    </r>
    <r>
      <rPr>
        <sz val="11"/>
        <color rgb="FFFF0000"/>
        <rFont val="Lato"/>
        <family val="2"/>
      </rPr>
      <t>please provide only in PHP (please do not use %)</t>
    </r>
  </si>
  <si>
    <t>Total Salary</t>
  </si>
  <si>
    <t xml:space="preserve">Total Medical Insurance Fee </t>
  </si>
  <si>
    <t>Total Pay Roll Service fee</t>
  </si>
  <si>
    <t>Total Additional Service Fee (mandatory benefits)</t>
  </si>
  <si>
    <t>Total Additional Service Fee (charged by company, if any)</t>
  </si>
  <si>
    <t>Total fees payables</t>
  </si>
  <si>
    <t>Grand total amount (salaries + fees payables)</t>
  </si>
  <si>
    <t>Year 1</t>
  </si>
  <si>
    <t>Jan</t>
  </si>
  <si>
    <t>Feb</t>
  </si>
  <si>
    <t>Mar</t>
  </si>
  <si>
    <t>Apr</t>
  </si>
  <si>
    <t>May</t>
  </si>
  <si>
    <t>Jun</t>
  </si>
  <si>
    <t>Jul</t>
  </si>
  <si>
    <t>Aug</t>
  </si>
  <si>
    <t>Sep</t>
  </si>
  <si>
    <t>Oct</t>
  </si>
  <si>
    <t>Nov</t>
  </si>
  <si>
    <t>Dec</t>
  </si>
  <si>
    <t>Grand total year 1</t>
  </si>
  <si>
    <t>Year 2</t>
  </si>
  <si>
    <t>Grand total year 2</t>
  </si>
  <si>
    <t>Year 3</t>
  </si>
  <si>
    <t>Grand total year 3</t>
  </si>
  <si>
    <t>Grand total 3-year salaries</t>
  </si>
  <si>
    <t>Grand total 3-year fees payables</t>
  </si>
  <si>
    <t>Grand total 3-year salaries+fees payables</t>
  </si>
  <si>
    <t>Important Notes:</t>
  </si>
  <si>
    <t>*Your offer must be compliant with the  mininum requirements for Medical Insurance as per 2.2 in Annex A</t>
  </si>
  <si>
    <t>** Pay Roll Service fee per Head Count should be understood as the service fee charged by your company to manage the pay roll</t>
  </si>
  <si>
    <t>***Additional Service Fee per Head Count, should be understood any mandatory benefits to be paid besides the salary,it is mandatory to provide a breakdown</t>
  </si>
  <si>
    <t>**** Any additional cost your company is charging per month,it is mandatory to provide a breakdown</t>
  </si>
  <si>
    <t>Additional Fee Cost Breakdown:</t>
  </si>
  <si>
    <t xml:space="preserve">RFP/24/001/RBAP/PSP </t>
  </si>
  <si>
    <t>RFP/24/001/RBAP/PSP</t>
  </si>
  <si>
    <r>
      <rPr>
        <sz val="9"/>
        <color rgb="FF000000"/>
        <rFont val="Lato"/>
      </rPr>
      <t>Bidder is requested to complete this form and return it as part of their proposal submission. Failure to submit the completed form may result in disqualification from the evaluation process. In case of any question please contact Rachel Bagnall bagnall@unhcr.org</t>
    </r>
    <r>
      <rPr>
        <sz val="9"/>
        <color rgb="FFFF0000"/>
        <rFont val="Lato"/>
      </rPr>
      <t xml:space="preserve"> </t>
    </r>
    <r>
      <rPr>
        <sz val="9"/>
        <rFont val="Lato"/>
        <family val="2"/>
      </rPr>
      <t>and Yun Ling ling@unhcr.org</t>
    </r>
    <r>
      <rPr>
        <sz val="9"/>
        <color rgb="FFFF0000"/>
        <rFont val="Lato"/>
      </rPr>
      <t xml:space="preserve"> </t>
    </r>
    <r>
      <rPr>
        <b/>
        <sz val="9"/>
        <color rgb="FFFF0000"/>
        <rFont val="Lato"/>
      </rPr>
      <t>by 18 January 2024 23:59 UTC + 8 hrs. (Manila time zone)</t>
    </r>
    <r>
      <rPr>
        <sz val="9"/>
        <rFont val="Lato"/>
        <family val="2"/>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</si>
</sst>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3409]* #,##0.00_-;\-[$₱-3409]* #,##0.00_-;_-[$₱-3409]* &quot;-&quot;??_-;_-@_-"/>
    <numFmt numFmtId="165" formatCode="[$PHP]\ #,##0.00"/>
    <numFmt numFmtId="166" formatCode="_([$PHP]\ * #,##0.00_);_([$PHP]\ * \(#,##0.00\);_([$PHP]\ * &quot;-&quot;??_);_(@_)"/>
  </numFmts>
  <fonts count="23" x14ac:knownFonts="1">
    <font>
      <sz val="11"/>
      <color theme="1"/>
      <name val="Arial"/>
      <family val="2"/>
    </font>
    <font>
      <b/>
      <sz val="9"/>
      <name val="Lato"/>
      <family val="2"/>
    </font>
    <font>
      <sz val="9"/>
      <color theme="1"/>
      <name val="Lato"/>
      <family val="2"/>
    </font>
    <font>
      <sz val="9"/>
      <name val="Lato"/>
      <family val="2"/>
    </font>
    <font>
      <u/>
      <sz val="9"/>
      <name val="Lato"/>
      <family val="2"/>
    </font>
    <font>
      <b/>
      <sz val="20"/>
      <name val="Lato"/>
      <family val="2"/>
    </font>
    <font>
      <sz val="12"/>
      <color theme="1"/>
      <name val="Lato"/>
      <family val="2"/>
    </font>
    <font>
      <b/>
      <sz val="12"/>
      <color theme="1"/>
      <name val="Lato"/>
      <family val="2"/>
    </font>
    <font>
      <b/>
      <sz val="11"/>
      <color theme="1"/>
      <name val="Lato"/>
      <family val="2"/>
    </font>
    <font>
      <sz val="11"/>
      <color theme="1"/>
      <name val="Lato"/>
      <family val="2"/>
    </font>
    <font>
      <sz val="11"/>
      <name val="Lato"/>
      <family val="2"/>
    </font>
    <font>
      <b/>
      <sz val="16"/>
      <color theme="1"/>
      <name val="Lato"/>
      <family val="2"/>
    </font>
    <font>
      <sz val="20"/>
      <color theme="1"/>
      <name val="Lato"/>
      <family val="2"/>
    </font>
    <font>
      <sz val="8"/>
      <name val="Arial"/>
      <family val="2"/>
    </font>
    <font>
      <sz val="9"/>
      <color rgb="FF000000"/>
      <name val="Lato"/>
    </font>
    <font>
      <sz val="9"/>
      <color rgb="FFFF0000"/>
      <name val="Lato"/>
    </font>
    <font>
      <b/>
      <sz val="9"/>
      <color rgb="FFFF0000"/>
      <name val="Lato"/>
    </font>
    <font>
      <b/>
      <sz val="11"/>
      <color rgb="FFFF0000"/>
      <name val="Lato"/>
      <family val="2"/>
    </font>
    <font>
      <sz val="11"/>
      <color rgb="FF000000"/>
      <name val="Lato"/>
    </font>
    <font>
      <sz val="11"/>
      <color rgb="FFFF0000"/>
      <name val="Lato"/>
    </font>
    <font>
      <sz val="11"/>
      <color rgb="FFFF0000"/>
      <name val="Lato"/>
      <family val="2"/>
    </font>
    <font>
      <sz val="11"/>
      <color theme="1"/>
      <name val="Lato"/>
    </font>
    <font>
      <b/>
      <sz val="16"/>
      <color rgb="FFFF0000"/>
      <name val="Lato"/>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1">
    <xf numFmtId="0" fontId="0" fillId="0" borderId="0"/>
  </cellStyleXfs>
  <cellXfs count="82">
    <xf numFmtId="0" fontId="0" fillId="0" borderId="0" xfId="0"/>
    <xf numFmtId="0" fontId="2" fillId="2" borderId="0" xfId="0" applyFont="1" applyFill="1"/>
    <xf numFmtId="0" fontId="2" fillId="0" borderId="0" xfId="0" applyFont="1"/>
    <xf numFmtId="0" fontId="2" fillId="2" borderId="0" xfId="0" applyFont="1" applyFill="1" applyAlignment="1">
      <alignment horizontal="center" vertical="center"/>
    </xf>
    <xf numFmtId="0" fontId="2" fillId="0" borderId="0" xfId="0" applyFont="1" applyAlignment="1">
      <alignment horizontal="center" vertical="center"/>
    </xf>
    <xf numFmtId="0" fontId="6" fillId="2" borderId="0" xfId="0" applyFont="1" applyFill="1" applyAlignment="1">
      <alignment horizontal="center" vertical="center"/>
    </xf>
    <xf numFmtId="0" fontId="6" fillId="0" borderId="0" xfId="0" applyFont="1" applyAlignment="1">
      <alignment horizontal="center" vertical="center"/>
    </xf>
    <xf numFmtId="0" fontId="9" fillId="4" borderId="1" xfId="0" applyFont="1" applyFill="1" applyBorder="1" applyAlignment="1">
      <alignment horizontal="center" vertical="center" wrapText="1"/>
    </xf>
    <xf numFmtId="0" fontId="8" fillId="0" borderId="0" xfId="0" applyFont="1" applyAlignment="1">
      <alignment horizontal="center" vertical="center"/>
    </xf>
    <xf numFmtId="0" fontId="12" fillId="2" borderId="0" xfId="0" applyFont="1" applyFill="1"/>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3" fillId="2" borderId="2" xfId="0" applyFont="1" applyFill="1" applyBorder="1" applyAlignment="1">
      <alignment horizontal="center" vertical="center"/>
    </xf>
    <xf numFmtId="0" fontId="9" fillId="5" borderId="1" xfId="0" applyFont="1" applyFill="1" applyBorder="1" applyAlignment="1">
      <alignment horizontal="center" vertical="center" wrapText="1"/>
    </xf>
    <xf numFmtId="0" fontId="8" fillId="5" borderId="1" xfId="0" applyFont="1" applyFill="1" applyBorder="1" applyAlignment="1">
      <alignment horizontal="center" vertical="center"/>
    </xf>
    <xf numFmtId="0" fontId="9" fillId="0" borderId="0" xfId="0" applyFont="1" applyAlignment="1">
      <alignment vertical="center"/>
    </xf>
    <xf numFmtId="0" fontId="10" fillId="5" borderId="1" xfId="0" applyFont="1" applyFill="1" applyBorder="1" applyAlignment="1">
      <alignment horizontal="center" vertical="center" wrapText="1"/>
    </xf>
    <xf numFmtId="0" fontId="9" fillId="0" borderId="0" xfId="0" applyFont="1" applyAlignment="1">
      <alignment vertical="center" wrapText="1"/>
    </xf>
    <xf numFmtId="0" fontId="9" fillId="0" borderId="1" xfId="0" applyFont="1" applyBorder="1" applyAlignment="1">
      <alignment vertical="center"/>
    </xf>
    <xf numFmtId="0" fontId="9" fillId="5" borderId="3" xfId="0" applyFont="1" applyFill="1" applyBorder="1" applyAlignment="1">
      <alignment horizontal="center" vertical="center" wrapText="1"/>
    </xf>
    <xf numFmtId="165" fontId="10" fillId="5" borderId="1" xfId="0" applyNumberFormat="1" applyFont="1" applyFill="1" applyBorder="1" applyAlignment="1">
      <alignment vertical="center" wrapText="1"/>
    </xf>
    <xf numFmtId="165" fontId="9" fillId="5" borderId="1" xfId="0" applyNumberFormat="1" applyFont="1" applyFill="1" applyBorder="1" applyAlignment="1">
      <alignment vertical="center"/>
    </xf>
    <xf numFmtId="165" fontId="9" fillId="5" borderId="6" xfId="0" applyNumberFormat="1" applyFont="1" applyFill="1" applyBorder="1" applyAlignment="1">
      <alignment vertical="center"/>
    </xf>
    <xf numFmtId="165" fontId="9" fillId="5" borderId="10" xfId="0" applyNumberFormat="1" applyFont="1" applyFill="1" applyBorder="1" applyAlignment="1">
      <alignment vertical="center"/>
    </xf>
    <xf numFmtId="165" fontId="8" fillId="5" borderId="13" xfId="0" applyNumberFormat="1" applyFont="1" applyFill="1" applyBorder="1" applyAlignment="1">
      <alignment vertical="center"/>
    </xf>
    <xf numFmtId="165" fontId="8" fillId="5" borderId="1" xfId="0" applyNumberFormat="1" applyFont="1" applyFill="1" applyBorder="1" applyAlignment="1">
      <alignment horizontal="center" vertical="center"/>
    </xf>
    <xf numFmtId="165" fontId="10" fillId="5" borderId="1" xfId="0" applyNumberFormat="1" applyFont="1" applyFill="1" applyBorder="1" applyAlignment="1">
      <alignment horizontal="center" vertical="center" wrapText="1"/>
    </xf>
    <xf numFmtId="165" fontId="8" fillId="5" borderId="14" xfId="0" applyNumberFormat="1" applyFont="1" applyFill="1" applyBorder="1" applyAlignment="1">
      <alignment vertical="center"/>
    </xf>
    <xf numFmtId="0" fontId="11" fillId="5" borderId="6" xfId="0" applyFont="1" applyFill="1" applyBorder="1" applyAlignment="1">
      <alignment horizontal="right" vertical="center"/>
    </xf>
    <xf numFmtId="165" fontId="11" fillId="5" borderId="6" xfId="0" applyNumberFormat="1" applyFont="1" applyFill="1" applyBorder="1" applyAlignment="1">
      <alignment horizontal="right" vertical="center"/>
    </xf>
    <xf numFmtId="165" fontId="9" fillId="5" borderId="3" xfId="0" applyNumberFormat="1" applyFont="1" applyFill="1" applyBorder="1" applyAlignment="1">
      <alignment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165" fontId="8" fillId="5" borderId="15" xfId="0" applyNumberFormat="1" applyFont="1" applyFill="1" applyBorder="1" applyAlignment="1">
      <alignment vertical="center"/>
    </xf>
    <xf numFmtId="165" fontId="8" fillId="5" borderId="16" xfId="0" applyNumberFormat="1" applyFont="1" applyFill="1" applyBorder="1" applyAlignment="1">
      <alignment vertical="center"/>
    </xf>
    <xf numFmtId="166" fontId="9" fillId="5" borderId="1" xfId="0" applyNumberFormat="1" applyFont="1" applyFill="1" applyBorder="1" applyAlignment="1">
      <alignment vertical="center" wrapText="1"/>
    </xf>
    <xf numFmtId="166" fontId="9" fillId="5" borderId="1" xfId="0" applyNumberFormat="1" applyFont="1" applyFill="1" applyBorder="1" applyAlignment="1">
      <alignment vertical="center"/>
    </xf>
    <xf numFmtId="0" fontId="21" fillId="4" borderId="1" xfId="0" applyFont="1" applyFill="1" applyBorder="1" applyAlignment="1">
      <alignment horizontal="center" vertical="center" wrapText="1"/>
    </xf>
    <xf numFmtId="0" fontId="9" fillId="0" borderId="23" xfId="0" applyFont="1" applyBorder="1" applyAlignment="1">
      <alignment vertical="center"/>
    </xf>
    <xf numFmtId="166" fontId="9" fillId="3" borderId="1" xfId="0" applyNumberFormat="1" applyFont="1" applyFill="1" applyBorder="1" applyAlignment="1">
      <alignment horizontal="center" vertical="center" wrapText="1"/>
    </xf>
    <xf numFmtId="10" fontId="9" fillId="3" borderId="1" xfId="0" applyNumberFormat="1" applyFont="1" applyFill="1" applyBorder="1" applyAlignment="1">
      <alignment horizontal="center" vertical="center" wrapText="1"/>
    </xf>
    <xf numFmtId="166" fontId="9" fillId="3" borderId="1" xfId="0" applyNumberFormat="1" applyFont="1" applyFill="1" applyBorder="1" applyAlignment="1">
      <alignment horizontal="center" vertical="center"/>
    </xf>
    <xf numFmtId="165" fontId="9" fillId="3" borderId="1" xfId="0" applyNumberFormat="1" applyFont="1" applyFill="1" applyBorder="1" applyAlignment="1">
      <alignment horizontal="center" vertical="center" wrapText="1"/>
    </xf>
    <xf numFmtId="0" fontId="3" fillId="2" borderId="1" xfId="0" applyFont="1" applyFill="1" applyBorder="1" applyAlignment="1">
      <alignment horizontal="left" vertical="center"/>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1" fillId="3" borderId="1" xfId="0" applyFont="1" applyFill="1" applyBorder="1" applyAlignment="1">
      <alignment horizontal="center" vertical="center" wrapText="1"/>
    </xf>
    <xf numFmtId="0" fontId="3" fillId="2" borderId="8"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17" fillId="0" borderId="0" xfId="0" applyFont="1" applyAlignment="1">
      <alignment horizontal="center" vertical="center" wrapText="1"/>
    </xf>
    <xf numFmtId="165" fontId="11" fillId="5" borderId="6" xfId="0" applyNumberFormat="1" applyFont="1" applyFill="1" applyBorder="1" applyAlignment="1">
      <alignment horizontal="right" vertical="center"/>
    </xf>
    <xf numFmtId="0" fontId="17" fillId="0" borderId="0" xfId="0" applyFont="1" applyAlignment="1">
      <alignment horizontal="center" vertical="center"/>
    </xf>
    <xf numFmtId="0" fontId="11" fillId="5" borderId="10" xfId="0" applyFont="1" applyFill="1" applyBorder="1" applyAlignment="1">
      <alignment horizontal="right" vertical="center"/>
    </xf>
    <xf numFmtId="0" fontId="11" fillId="5" borderId="17" xfId="0" applyFont="1" applyFill="1" applyBorder="1" applyAlignment="1">
      <alignment horizontal="right" vertical="center"/>
    </xf>
    <xf numFmtId="0" fontId="11" fillId="5" borderId="18" xfId="0" applyFont="1" applyFill="1" applyBorder="1" applyAlignment="1">
      <alignment horizontal="right" vertical="center"/>
    </xf>
    <xf numFmtId="0" fontId="11" fillId="5" borderId="19" xfId="0" applyFont="1" applyFill="1" applyBorder="1" applyAlignment="1">
      <alignment horizontal="right" vertical="center"/>
    </xf>
    <xf numFmtId="0" fontId="11" fillId="5" borderId="20" xfId="0" applyFont="1" applyFill="1" applyBorder="1" applyAlignment="1">
      <alignment horizontal="right" vertical="center"/>
    </xf>
    <xf numFmtId="0" fontId="11" fillId="5" borderId="21" xfId="0" applyFont="1" applyFill="1" applyBorder="1" applyAlignment="1">
      <alignment horizontal="right" vertical="center"/>
    </xf>
    <xf numFmtId="0" fontId="11" fillId="0" borderId="1" xfId="0" applyFont="1" applyBorder="1" applyAlignment="1">
      <alignment horizontal="center" vertical="center"/>
    </xf>
    <xf numFmtId="0" fontId="9" fillId="0" borderId="1" xfId="0" applyFont="1" applyBorder="1" applyAlignment="1">
      <alignment horizontal="left" vertical="center"/>
    </xf>
    <xf numFmtId="0" fontId="9" fillId="0" borderId="23" xfId="0" applyFont="1" applyBorder="1" applyAlignment="1">
      <alignment horizontal="left" vertical="center"/>
    </xf>
    <xf numFmtId="0" fontId="8" fillId="0" borderId="2" xfId="0" applyFont="1" applyBorder="1" applyAlignment="1">
      <alignment horizontal="center" vertical="center"/>
    </xf>
    <xf numFmtId="165" fontId="8" fillId="5" borderId="1" xfId="0" applyNumberFormat="1" applyFont="1" applyFill="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5" xfId="0" applyFont="1" applyBorder="1" applyAlignment="1">
      <alignment horizontal="center" vertical="center"/>
    </xf>
    <xf numFmtId="0" fontId="8" fillId="5" borderId="1" xfId="0" applyFont="1" applyFill="1" applyBorder="1" applyAlignment="1">
      <alignment horizontal="center" vertical="center"/>
    </xf>
    <xf numFmtId="0" fontId="11" fillId="5" borderId="6" xfId="0" applyFont="1" applyFill="1" applyBorder="1" applyAlignment="1">
      <alignment horizontal="right" vertical="center"/>
    </xf>
    <xf numFmtId="0" fontId="7"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2" fillId="3" borderId="22" xfId="0" applyFont="1" applyFill="1" applyBorder="1" applyAlignment="1">
      <alignment horizontal="center" vertical="center"/>
    </xf>
    <xf numFmtId="0" fontId="5" fillId="2" borderId="0" xfId="0" applyFont="1" applyFill="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12" fillId="2" borderId="1" xfId="0" applyFont="1" applyFill="1" applyBorder="1" applyAlignment="1">
      <alignment horizontal="center"/>
    </xf>
    <xf numFmtId="164" fontId="12" fillId="2" borderId="1" xfId="0" applyNumberFormat="1" applyFont="1" applyFill="1" applyBorder="1" applyAlignment="1">
      <alignment horizontal="center"/>
    </xf>
    <xf numFmtId="0" fontId="3" fillId="2" borderId="7"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C421DA-3C39-45D4-AAA7-A19B812D1A0F}">
  <dimension ref="A1:AB46"/>
  <sheetViews>
    <sheetView zoomScaleNormal="100" workbookViewId="0">
      <selection activeCell="M12" sqref="M12"/>
    </sheetView>
  </sheetViews>
  <sheetFormatPr defaultColWidth="9.59765625" defaultRowHeight="11.4" x14ac:dyDescent="0.2"/>
  <cols>
    <col min="1" max="1" width="1.59765625" style="4" bestFit="1" customWidth="1"/>
    <col min="2" max="13" width="9.59765625" style="2"/>
    <col min="14" max="14" width="4.8984375" style="2" customWidth="1"/>
    <col min="15" max="28" width="9.59765625" style="1"/>
    <col min="29" max="16384" width="9.59765625" style="2"/>
  </cols>
  <sheetData>
    <row r="1" spans="1:14" x14ac:dyDescent="0.2">
      <c r="A1" s="47" t="s">
        <v>55</v>
      </c>
      <c r="B1" s="47"/>
      <c r="C1" s="47"/>
      <c r="D1" s="47"/>
      <c r="E1" s="47"/>
      <c r="F1" s="47"/>
      <c r="G1" s="47"/>
      <c r="H1" s="47"/>
      <c r="I1" s="47"/>
      <c r="J1" s="47"/>
      <c r="K1" s="47"/>
      <c r="L1" s="47"/>
      <c r="M1" s="47"/>
      <c r="N1" s="47"/>
    </row>
    <row r="2" spans="1:14" ht="26.4" customHeight="1" x14ac:dyDescent="0.2">
      <c r="A2" s="12">
        <v>1</v>
      </c>
      <c r="B2" s="81" t="s">
        <v>56</v>
      </c>
      <c r="C2" s="48"/>
      <c r="D2" s="48"/>
      <c r="E2" s="48"/>
      <c r="F2" s="48"/>
      <c r="G2" s="48"/>
      <c r="H2" s="48"/>
      <c r="I2" s="48"/>
      <c r="J2" s="48"/>
      <c r="K2" s="48"/>
      <c r="L2" s="48"/>
      <c r="M2" s="48"/>
      <c r="N2" s="49"/>
    </row>
    <row r="3" spans="1:14" ht="24.75" customHeight="1" x14ac:dyDescent="0.2">
      <c r="A3" s="12">
        <v>2</v>
      </c>
      <c r="B3" s="44" t="s">
        <v>0</v>
      </c>
      <c r="C3" s="45"/>
      <c r="D3" s="45"/>
      <c r="E3" s="45"/>
      <c r="F3" s="45"/>
      <c r="G3" s="45"/>
      <c r="H3" s="45"/>
      <c r="I3" s="45"/>
      <c r="J3" s="45"/>
      <c r="K3" s="45"/>
      <c r="L3" s="45"/>
      <c r="M3" s="45"/>
      <c r="N3" s="46"/>
    </row>
    <row r="4" spans="1:14" x14ac:dyDescent="0.2">
      <c r="A4" s="12">
        <v>3</v>
      </c>
      <c r="B4" s="43" t="s">
        <v>1</v>
      </c>
      <c r="C4" s="43"/>
      <c r="D4" s="43"/>
      <c r="E4" s="43"/>
      <c r="F4" s="43"/>
      <c r="G4" s="43"/>
      <c r="H4" s="43"/>
      <c r="I4" s="43"/>
      <c r="J4" s="43"/>
      <c r="K4" s="43"/>
      <c r="L4" s="43"/>
      <c r="M4" s="43"/>
      <c r="N4" s="43"/>
    </row>
    <row r="5" spans="1:14" x14ac:dyDescent="0.2">
      <c r="A5" s="12">
        <v>4</v>
      </c>
      <c r="B5" s="50" t="s">
        <v>2</v>
      </c>
      <c r="C5" s="51"/>
      <c r="D5" s="51"/>
      <c r="E5" s="51"/>
      <c r="F5" s="51"/>
      <c r="G5" s="51"/>
      <c r="H5" s="51"/>
      <c r="I5" s="51"/>
      <c r="J5" s="51"/>
      <c r="K5" s="51"/>
      <c r="L5" s="51"/>
      <c r="M5" s="51"/>
      <c r="N5" s="52"/>
    </row>
    <row r="6" spans="1:14" s="1" customFormat="1" x14ac:dyDescent="0.2">
      <c r="A6" s="12">
        <v>5</v>
      </c>
      <c r="B6" s="43" t="s">
        <v>3</v>
      </c>
      <c r="C6" s="43"/>
      <c r="D6" s="43"/>
      <c r="E6" s="43"/>
      <c r="F6" s="43"/>
      <c r="G6" s="43"/>
      <c r="H6" s="43"/>
      <c r="I6" s="43"/>
      <c r="J6" s="43"/>
      <c r="K6" s="43"/>
      <c r="L6" s="43"/>
      <c r="M6" s="43"/>
      <c r="N6" s="43"/>
    </row>
    <row r="7" spans="1:14" s="1" customFormat="1" ht="24.9" customHeight="1" x14ac:dyDescent="0.2">
      <c r="A7" s="12">
        <v>6</v>
      </c>
      <c r="B7" s="44" t="s">
        <v>4</v>
      </c>
      <c r="C7" s="45"/>
      <c r="D7" s="45"/>
      <c r="E7" s="45"/>
      <c r="F7" s="45"/>
      <c r="G7" s="45"/>
      <c r="H7" s="45"/>
      <c r="I7" s="45"/>
      <c r="J7" s="45"/>
      <c r="K7" s="45"/>
      <c r="L7" s="45"/>
      <c r="M7" s="45"/>
      <c r="N7" s="46"/>
    </row>
    <row r="8" spans="1:14" s="1" customFormat="1" x14ac:dyDescent="0.2">
      <c r="A8" s="12">
        <v>7</v>
      </c>
      <c r="B8" s="44" t="s">
        <v>5</v>
      </c>
      <c r="C8" s="45"/>
      <c r="D8" s="45"/>
      <c r="E8" s="45"/>
      <c r="F8" s="45"/>
      <c r="G8" s="45"/>
      <c r="H8" s="45"/>
      <c r="I8" s="45"/>
      <c r="J8" s="45"/>
      <c r="K8" s="45"/>
      <c r="L8" s="45"/>
      <c r="M8" s="45"/>
      <c r="N8" s="46"/>
    </row>
    <row r="9" spans="1:14" s="1" customFormat="1" x14ac:dyDescent="0.2">
      <c r="A9" s="3"/>
    </row>
    <row r="10" spans="1:14" s="1" customFormat="1" x14ac:dyDescent="0.2">
      <c r="A10" s="3"/>
    </row>
    <row r="11" spans="1:14" s="1" customFormat="1" x14ac:dyDescent="0.2">
      <c r="A11" s="3"/>
    </row>
    <row r="12" spans="1:14" s="1" customFormat="1" x14ac:dyDescent="0.2">
      <c r="A12" s="3"/>
    </row>
    <row r="13" spans="1:14" s="1" customFormat="1" x14ac:dyDescent="0.2">
      <c r="A13" s="3"/>
    </row>
    <row r="14" spans="1:14" s="1" customFormat="1" x14ac:dyDescent="0.2">
      <c r="A14" s="3"/>
    </row>
    <row r="15" spans="1:14" s="1" customFormat="1" x14ac:dyDescent="0.2">
      <c r="A15" s="3"/>
    </row>
    <row r="16" spans="1:14" s="1" customFormat="1" x14ac:dyDescent="0.2">
      <c r="A16" s="3"/>
    </row>
    <row r="17" spans="1:14" s="1" customFormat="1" x14ac:dyDescent="0.2">
      <c r="A17" s="3"/>
    </row>
    <row r="18" spans="1:14" s="1" customFormat="1" x14ac:dyDescent="0.2">
      <c r="A18" s="3"/>
    </row>
    <row r="19" spans="1:14" s="1" customFormat="1" x14ac:dyDescent="0.2">
      <c r="A19" s="3"/>
    </row>
    <row r="20" spans="1:14" s="1" customFormat="1" x14ac:dyDescent="0.2">
      <c r="A20" s="3"/>
    </row>
    <row r="21" spans="1:14" s="1" customFormat="1" x14ac:dyDescent="0.2">
      <c r="A21" s="3"/>
    </row>
    <row r="22" spans="1:14" s="1" customFormat="1" x14ac:dyDescent="0.2">
      <c r="A22" s="3"/>
    </row>
    <row r="23" spans="1:14" s="1" customFormat="1" x14ac:dyDescent="0.2">
      <c r="A23" s="3"/>
    </row>
    <row r="24" spans="1:14" s="1" customFormat="1" x14ac:dyDescent="0.2">
      <c r="A24" s="3"/>
    </row>
    <row r="25" spans="1:14" s="1" customFormat="1" x14ac:dyDescent="0.2">
      <c r="A25" s="3"/>
    </row>
    <row r="26" spans="1:14" s="1" customFormat="1" x14ac:dyDescent="0.2">
      <c r="A26" s="3"/>
    </row>
    <row r="27" spans="1:14" s="1" customFormat="1" x14ac:dyDescent="0.2">
      <c r="A27" s="3"/>
    </row>
    <row r="28" spans="1:14" x14ac:dyDescent="0.2">
      <c r="A28" s="3"/>
      <c r="B28" s="1"/>
      <c r="C28" s="1"/>
      <c r="D28" s="1"/>
      <c r="E28" s="1"/>
      <c r="F28" s="1"/>
      <c r="G28" s="1"/>
      <c r="H28" s="1"/>
      <c r="I28" s="1"/>
      <c r="J28" s="1"/>
      <c r="K28" s="1"/>
      <c r="L28" s="1"/>
      <c r="M28" s="1"/>
      <c r="N28" s="1"/>
    </row>
    <row r="29" spans="1:14" x14ac:dyDescent="0.2">
      <c r="A29" s="3"/>
      <c r="B29" s="1"/>
      <c r="C29" s="1"/>
      <c r="D29" s="1"/>
      <c r="E29" s="1"/>
      <c r="F29" s="1"/>
      <c r="G29" s="1"/>
      <c r="H29" s="1"/>
      <c r="I29" s="1"/>
      <c r="J29" s="1"/>
      <c r="K29" s="1"/>
      <c r="L29" s="1"/>
      <c r="M29" s="1"/>
      <c r="N29" s="1"/>
    </row>
    <row r="30" spans="1:14" x14ac:dyDescent="0.2">
      <c r="A30" s="3"/>
      <c r="B30" s="1"/>
      <c r="C30" s="1"/>
      <c r="D30" s="1"/>
      <c r="E30" s="1"/>
      <c r="F30" s="1"/>
      <c r="G30" s="1"/>
      <c r="H30" s="1"/>
      <c r="I30" s="1"/>
      <c r="J30" s="1"/>
      <c r="K30" s="1"/>
      <c r="L30" s="1"/>
      <c r="M30" s="1"/>
      <c r="N30" s="1"/>
    </row>
    <row r="31" spans="1:14" x14ac:dyDescent="0.2">
      <c r="A31" s="3"/>
      <c r="B31" s="1"/>
      <c r="C31" s="1"/>
      <c r="D31" s="1"/>
      <c r="E31" s="1"/>
      <c r="F31" s="1"/>
      <c r="G31" s="1"/>
      <c r="H31" s="1"/>
      <c r="I31" s="1"/>
      <c r="J31" s="1"/>
      <c r="K31" s="1"/>
      <c r="L31" s="1"/>
      <c r="M31" s="1"/>
      <c r="N31" s="1"/>
    </row>
    <row r="32" spans="1:14" x14ac:dyDescent="0.2">
      <c r="A32" s="3"/>
      <c r="B32" s="1"/>
      <c r="C32" s="1"/>
      <c r="D32" s="1"/>
      <c r="E32" s="1"/>
      <c r="F32" s="1"/>
      <c r="G32" s="1"/>
      <c r="H32" s="1"/>
      <c r="I32" s="1"/>
      <c r="J32" s="1"/>
      <c r="K32" s="1"/>
      <c r="L32" s="1"/>
      <c r="M32" s="1"/>
      <c r="N32" s="1"/>
    </row>
    <row r="33" spans="1:14" x14ac:dyDescent="0.2">
      <c r="A33" s="3"/>
      <c r="B33" s="1"/>
      <c r="C33" s="1"/>
      <c r="D33" s="1"/>
      <c r="E33" s="1"/>
      <c r="F33" s="1"/>
      <c r="G33" s="1"/>
      <c r="H33" s="1"/>
      <c r="I33" s="1"/>
      <c r="J33" s="1"/>
      <c r="K33" s="1"/>
      <c r="L33" s="1"/>
      <c r="M33" s="1"/>
      <c r="N33" s="1"/>
    </row>
    <row r="34" spans="1:14" x14ac:dyDescent="0.2">
      <c r="A34" s="3"/>
      <c r="B34" s="1"/>
      <c r="C34" s="1"/>
      <c r="D34" s="1"/>
      <c r="E34" s="1"/>
      <c r="F34" s="1"/>
      <c r="G34" s="1"/>
      <c r="H34" s="1"/>
      <c r="I34" s="1"/>
      <c r="J34" s="1"/>
      <c r="K34" s="1"/>
      <c r="L34" s="1"/>
      <c r="M34" s="1"/>
      <c r="N34" s="1"/>
    </row>
    <row r="35" spans="1:14" x14ac:dyDescent="0.2">
      <c r="A35" s="3"/>
      <c r="B35" s="1"/>
      <c r="C35" s="1"/>
      <c r="D35" s="1"/>
      <c r="E35" s="1"/>
      <c r="F35" s="1"/>
      <c r="G35" s="1"/>
      <c r="H35" s="1"/>
      <c r="I35" s="1"/>
      <c r="J35" s="1"/>
      <c r="K35" s="1"/>
      <c r="L35" s="1"/>
      <c r="M35" s="1"/>
      <c r="N35" s="1"/>
    </row>
    <row r="36" spans="1:14" x14ac:dyDescent="0.2">
      <c r="A36" s="3"/>
      <c r="B36" s="1"/>
      <c r="C36" s="1"/>
      <c r="D36" s="1"/>
      <c r="E36" s="1"/>
      <c r="F36" s="1"/>
      <c r="G36" s="1"/>
      <c r="H36" s="1"/>
      <c r="I36" s="1"/>
      <c r="J36" s="1"/>
      <c r="K36" s="1"/>
      <c r="L36" s="1"/>
      <c r="M36" s="1"/>
      <c r="N36" s="1"/>
    </row>
    <row r="37" spans="1:14" x14ac:dyDescent="0.2">
      <c r="A37" s="3"/>
      <c r="B37" s="1"/>
      <c r="C37" s="1"/>
      <c r="D37" s="1"/>
      <c r="E37" s="1"/>
      <c r="F37" s="1"/>
      <c r="G37" s="1"/>
      <c r="H37" s="1"/>
      <c r="I37" s="1"/>
      <c r="J37" s="1"/>
      <c r="K37" s="1"/>
      <c r="L37" s="1"/>
      <c r="M37" s="1"/>
      <c r="N37" s="1"/>
    </row>
    <row r="38" spans="1:14" x14ac:dyDescent="0.2">
      <c r="A38" s="3"/>
      <c r="B38" s="1"/>
      <c r="C38" s="1"/>
      <c r="D38" s="1"/>
      <c r="E38" s="1"/>
      <c r="F38" s="1"/>
      <c r="G38" s="1"/>
      <c r="H38" s="1"/>
      <c r="I38" s="1"/>
      <c r="J38" s="1"/>
      <c r="K38" s="1"/>
      <c r="L38" s="1"/>
      <c r="M38" s="1"/>
      <c r="N38" s="1"/>
    </row>
    <row r="39" spans="1:14" x14ac:dyDescent="0.2">
      <c r="A39" s="3"/>
      <c r="B39" s="1"/>
      <c r="C39" s="1"/>
      <c r="D39" s="1"/>
      <c r="E39" s="1"/>
      <c r="F39" s="1"/>
      <c r="G39" s="1"/>
      <c r="H39" s="1"/>
      <c r="I39" s="1"/>
      <c r="J39" s="1"/>
      <c r="K39" s="1"/>
      <c r="L39" s="1"/>
      <c r="M39" s="1"/>
      <c r="N39" s="1"/>
    </row>
    <row r="40" spans="1:14" x14ac:dyDescent="0.2">
      <c r="A40" s="3"/>
      <c r="B40" s="1"/>
      <c r="C40" s="1"/>
      <c r="D40" s="1"/>
      <c r="E40" s="1"/>
      <c r="F40" s="1"/>
      <c r="G40" s="1"/>
      <c r="H40" s="1"/>
      <c r="I40" s="1"/>
      <c r="J40" s="1"/>
      <c r="K40" s="1"/>
      <c r="L40" s="1"/>
      <c r="M40" s="1"/>
      <c r="N40" s="1"/>
    </row>
    <row r="41" spans="1:14" x14ac:dyDescent="0.2">
      <c r="A41" s="3"/>
      <c r="B41" s="1"/>
      <c r="C41" s="1"/>
      <c r="D41" s="1"/>
      <c r="E41" s="1"/>
      <c r="F41" s="1"/>
      <c r="G41" s="1"/>
      <c r="H41" s="1"/>
      <c r="I41" s="1"/>
      <c r="J41" s="1"/>
      <c r="K41" s="1"/>
      <c r="L41" s="1"/>
      <c r="M41" s="1"/>
      <c r="N41" s="1"/>
    </row>
    <row r="42" spans="1:14" x14ac:dyDescent="0.2">
      <c r="A42" s="3"/>
      <c r="B42" s="1"/>
      <c r="C42" s="1"/>
      <c r="D42" s="1"/>
      <c r="E42" s="1"/>
      <c r="F42" s="1"/>
      <c r="G42" s="1"/>
      <c r="H42" s="1"/>
      <c r="I42" s="1"/>
      <c r="J42" s="1"/>
      <c r="K42" s="1"/>
      <c r="L42" s="1"/>
      <c r="M42" s="1"/>
      <c r="N42" s="1"/>
    </row>
    <row r="43" spans="1:14" x14ac:dyDescent="0.2">
      <c r="A43" s="3"/>
      <c r="B43" s="1"/>
      <c r="C43" s="1"/>
      <c r="D43" s="1"/>
      <c r="E43" s="1"/>
      <c r="F43" s="1"/>
      <c r="G43" s="1"/>
      <c r="H43" s="1"/>
      <c r="I43" s="1"/>
      <c r="J43" s="1"/>
      <c r="K43" s="1"/>
      <c r="L43" s="1"/>
      <c r="M43" s="1"/>
      <c r="N43" s="1"/>
    </row>
    <row r="44" spans="1:14" x14ac:dyDescent="0.2">
      <c r="A44" s="3"/>
      <c r="B44" s="1"/>
      <c r="C44" s="1"/>
      <c r="D44" s="1"/>
      <c r="E44" s="1"/>
      <c r="F44" s="1"/>
      <c r="G44" s="1"/>
      <c r="H44" s="1"/>
      <c r="I44" s="1"/>
      <c r="J44" s="1"/>
      <c r="K44" s="1"/>
      <c r="L44" s="1"/>
      <c r="M44" s="1"/>
      <c r="N44" s="1"/>
    </row>
    <row r="45" spans="1:14" x14ac:dyDescent="0.2">
      <c r="A45" s="3"/>
      <c r="B45" s="1"/>
      <c r="C45" s="1"/>
      <c r="D45" s="1"/>
      <c r="E45" s="1"/>
      <c r="F45" s="1"/>
      <c r="G45" s="1"/>
      <c r="H45" s="1"/>
      <c r="I45" s="1"/>
      <c r="J45" s="1"/>
      <c r="K45" s="1"/>
      <c r="L45" s="1"/>
      <c r="M45" s="1"/>
      <c r="N45" s="1"/>
    </row>
    <row r="46" spans="1:14" x14ac:dyDescent="0.2">
      <c r="A46" s="3"/>
      <c r="B46" s="1"/>
      <c r="C46" s="1"/>
      <c r="D46" s="1"/>
      <c r="E46" s="1"/>
      <c r="F46" s="1"/>
      <c r="G46" s="1"/>
      <c r="H46" s="1"/>
      <c r="I46" s="1"/>
      <c r="J46" s="1"/>
      <c r="K46" s="1"/>
      <c r="L46" s="1"/>
      <c r="M46" s="1"/>
      <c r="N46" s="1"/>
    </row>
  </sheetData>
  <mergeCells count="8">
    <mergeCell ref="B6:N6"/>
    <mergeCell ref="B7:N7"/>
    <mergeCell ref="B8:N8"/>
    <mergeCell ref="A1:N1"/>
    <mergeCell ref="B2:N2"/>
    <mergeCell ref="B3:N3"/>
    <mergeCell ref="B4:N4"/>
    <mergeCell ref="B5:N5"/>
  </mergeCells>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0AA92-C70C-4AB0-8729-32FC699AC9FD}">
  <dimension ref="A1:Q62"/>
  <sheetViews>
    <sheetView tabSelected="1" topLeftCell="A5" zoomScale="70" zoomScaleNormal="70" workbookViewId="0">
      <selection activeCell="B3" sqref="B3:Q3"/>
    </sheetView>
  </sheetViews>
  <sheetFormatPr defaultColWidth="8.59765625" defaultRowHeight="13.8" x14ac:dyDescent="0.25"/>
  <cols>
    <col min="1" max="1" width="21.59765625" style="8" customWidth="1"/>
    <col min="2" max="2" width="7.09765625" style="15" customWidth="1"/>
    <col min="3" max="3" width="11.8984375" style="17" customWidth="1"/>
    <col min="4" max="4" width="13.59765625" style="17" customWidth="1"/>
    <col min="5" max="5" width="13.8984375" style="17" customWidth="1"/>
    <col min="6" max="6" width="14.8984375" style="17" customWidth="1"/>
    <col min="7" max="7" width="22" style="17" customWidth="1"/>
    <col min="8" max="8" width="19.09765625" style="17" customWidth="1"/>
    <col min="9" max="10" width="18.8984375" style="15" customWidth="1"/>
    <col min="11" max="11" width="22.69921875" style="15" customWidth="1"/>
    <col min="12" max="12" width="19.19921875" style="15" bestFit="1" customWidth="1"/>
    <col min="13" max="13" width="16.3984375" style="15" customWidth="1"/>
    <col min="14" max="15" width="15.09765625" style="15" customWidth="1"/>
    <col min="16" max="16" width="20.8984375" style="15" bestFit="1" customWidth="1"/>
    <col min="17" max="17" width="29.59765625" style="15" bestFit="1" customWidth="1"/>
    <col min="18" max="16384" width="8.59765625" style="15"/>
  </cols>
  <sheetData>
    <row r="1" spans="1:17" s="6" customFormat="1" ht="20.399999999999999" x14ac:dyDescent="0.25">
      <c r="A1" s="62" t="s">
        <v>54</v>
      </c>
      <c r="B1" s="62"/>
      <c r="C1" s="62"/>
      <c r="D1" s="62"/>
      <c r="E1" s="62"/>
      <c r="F1" s="62"/>
      <c r="G1" s="62"/>
      <c r="H1" s="62"/>
      <c r="I1" s="62"/>
      <c r="J1" s="62"/>
      <c r="K1" s="62"/>
      <c r="L1" s="62"/>
      <c r="M1" s="62"/>
      <c r="N1" s="62"/>
      <c r="O1" s="62"/>
      <c r="P1" s="62"/>
      <c r="Q1" s="62"/>
    </row>
    <row r="2" spans="1:17" s="6" customFormat="1" ht="20.399999999999999" x14ac:dyDescent="0.25">
      <c r="A2" s="67" t="s">
        <v>6</v>
      </c>
      <c r="B2" s="68"/>
      <c r="C2" s="68"/>
      <c r="D2" s="68"/>
      <c r="E2" s="68"/>
      <c r="F2" s="68"/>
      <c r="G2" s="68"/>
      <c r="H2" s="68"/>
      <c r="I2" s="68"/>
      <c r="J2" s="68"/>
      <c r="K2" s="68"/>
      <c r="L2" s="68"/>
      <c r="M2" s="68"/>
      <c r="N2" s="68"/>
      <c r="O2" s="68"/>
      <c r="P2" s="68"/>
      <c r="Q2" s="69"/>
    </row>
    <row r="3" spans="1:17" s="6" customFormat="1" ht="15" x14ac:dyDescent="0.25">
      <c r="A3" s="18" t="s">
        <v>7</v>
      </c>
      <c r="B3" s="63"/>
      <c r="C3" s="63"/>
      <c r="D3" s="63"/>
      <c r="E3" s="63"/>
      <c r="F3" s="63"/>
      <c r="G3" s="63"/>
      <c r="H3" s="63"/>
      <c r="I3" s="63"/>
      <c r="J3" s="63"/>
      <c r="K3" s="63"/>
      <c r="L3" s="63"/>
      <c r="M3" s="63"/>
      <c r="N3" s="63"/>
      <c r="O3" s="63"/>
      <c r="P3" s="63"/>
      <c r="Q3" s="63"/>
    </row>
    <row r="4" spans="1:17" s="6" customFormat="1" ht="15" x14ac:dyDescent="0.25">
      <c r="A4" s="38" t="s">
        <v>8</v>
      </c>
      <c r="B4" s="64" t="s">
        <v>9</v>
      </c>
      <c r="C4" s="64"/>
      <c r="D4" s="64"/>
      <c r="E4" s="64"/>
      <c r="F4" s="64"/>
      <c r="G4" s="64"/>
      <c r="H4" s="64"/>
      <c r="I4" s="64"/>
      <c r="J4" s="64"/>
      <c r="K4" s="64"/>
      <c r="L4" s="64"/>
      <c r="M4" s="64"/>
      <c r="N4" s="64"/>
      <c r="O4" s="64"/>
      <c r="P4" s="64"/>
      <c r="Q4" s="64"/>
    </row>
    <row r="5" spans="1:17" s="6" customFormat="1" ht="20.399999999999999" x14ac:dyDescent="0.25">
      <c r="A5" s="74" t="s">
        <v>10</v>
      </c>
      <c r="B5" s="74"/>
      <c r="C5" s="74"/>
      <c r="D5" s="74"/>
      <c r="E5" s="74"/>
      <c r="F5" s="74"/>
      <c r="G5" s="74"/>
      <c r="H5" s="74"/>
      <c r="I5" s="74"/>
      <c r="J5" s="74"/>
      <c r="K5" s="74"/>
      <c r="L5" s="74"/>
      <c r="M5" s="74"/>
      <c r="N5" s="74"/>
      <c r="O5" s="74"/>
      <c r="P5" s="74"/>
      <c r="Q5" s="74"/>
    </row>
    <row r="6" spans="1:17" s="6" customFormat="1" ht="27" customHeight="1" x14ac:dyDescent="0.25">
      <c r="A6" s="10"/>
      <c r="B6" s="10"/>
      <c r="C6" s="10"/>
      <c r="D6" s="10"/>
      <c r="E6" s="10"/>
      <c r="F6" s="10"/>
      <c r="G6" s="72" t="s">
        <v>11</v>
      </c>
      <c r="H6" s="72"/>
      <c r="I6" s="72"/>
      <c r="J6" s="72"/>
      <c r="K6" s="11"/>
      <c r="L6" s="5"/>
      <c r="M6" s="5"/>
      <c r="N6" s="5"/>
      <c r="O6" s="5"/>
      <c r="P6" s="5"/>
      <c r="Q6" s="5"/>
    </row>
    <row r="7" spans="1:17" ht="124.2" x14ac:dyDescent="0.25">
      <c r="A7" s="65"/>
      <c r="B7" s="65"/>
      <c r="C7" s="13" t="s">
        <v>12</v>
      </c>
      <c r="D7" s="13" t="s">
        <v>13</v>
      </c>
      <c r="E7" s="13" t="s">
        <v>14</v>
      </c>
      <c r="F7" s="13" t="s">
        <v>15</v>
      </c>
      <c r="G7" s="7" t="s">
        <v>16</v>
      </c>
      <c r="H7" s="37" t="s">
        <v>17</v>
      </c>
      <c r="I7" s="7" t="s">
        <v>18</v>
      </c>
      <c r="J7" s="7" t="s">
        <v>19</v>
      </c>
      <c r="K7" s="13" t="s">
        <v>20</v>
      </c>
      <c r="L7" s="13" t="s">
        <v>21</v>
      </c>
      <c r="M7" s="13" t="s">
        <v>22</v>
      </c>
      <c r="N7" s="19" t="s">
        <v>23</v>
      </c>
      <c r="O7" s="19" t="s">
        <v>24</v>
      </c>
      <c r="P7" s="31" t="s">
        <v>25</v>
      </c>
      <c r="Q7" s="32" t="s">
        <v>26</v>
      </c>
    </row>
    <row r="8" spans="1:17" x14ac:dyDescent="0.25">
      <c r="A8" s="70" t="s">
        <v>27</v>
      </c>
      <c r="B8" s="14" t="s">
        <v>28</v>
      </c>
      <c r="C8" s="16">
        <v>0</v>
      </c>
      <c r="D8" s="16">
        <v>0</v>
      </c>
      <c r="E8" s="16">
        <f>D8+C8</f>
        <v>0</v>
      </c>
      <c r="F8" s="20">
        <v>0</v>
      </c>
      <c r="G8" s="35"/>
      <c r="H8" s="35"/>
      <c r="I8" s="36"/>
      <c r="J8" s="36"/>
      <c r="K8" s="21"/>
      <c r="L8" s="21"/>
      <c r="M8" s="21"/>
      <c r="N8" s="21"/>
      <c r="O8" s="30"/>
      <c r="P8" s="33"/>
      <c r="Q8" s="34"/>
    </row>
    <row r="9" spans="1:17" x14ac:dyDescent="0.25">
      <c r="A9" s="70"/>
      <c r="B9" s="14" t="s">
        <v>29</v>
      </c>
      <c r="C9" s="16">
        <v>0</v>
      </c>
      <c r="D9" s="16">
        <v>0</v>
      </c>
      <c r="E9" s="16">
        <v>0</v>
      </c>
      <c r="F9" s="20">
        <v>0</v>
      </c>
      <c r="G9" s="35"/>
      <c r="H9" s="35"/>
      <c r="I9" s="36"/>
      <c r="J9" s="36"/>
      <c r="K9" s="21"/>
      <c r="L9" s="21"/>
      <c r="M9" s="21"/>
      <c r="N9" s="21"/>
      <c r="O9" s="30"/>
      <c r="P9" s="33"/>
      <c r="Q9" s="34"/>
    </row>
    <row r="10" spans="1:17" x14ac:dyDescent="0.25">
      <c r="A10" s="70"/>
      <c r="B10" s="14" t="s">
        <v>30</v>
      </c>
      <c r="C10" s="16">
        <v>0</v>
      </c>
      <c r="D10" s="16">
        <v>0</v>
      </c>
      <c r="E10" s="16">
        <f t="shared" ref="E10:E19" si="0">D10+C10</f>
        <v>0</v>
      </c>
      <c r="F10" s="20">
        <v>0</v>
      </c>
      <c r="G10" s="35"/>
      <c r="H10" s="35"/>
      <c r="I10" s="36"/>
      <c r="J10" s="36"/>
      <c r="K10" s="21"/>
      <c r="L10" s="21"/>
      <c r="M10" s="21"/>
      <c r="N10" s="21"/>
      <c r="O10" s="30"/>
      <c r="P10" s="33"/>
      <c r="Q10" s="34"/>
    </row>
    <row r="11" spans="1:17" x14ac:dyDescent="0.25">
      <c r="A11" s="70"/>
      <c r="B11" s="14" t="s">
        <v>31</v>
      </c>
      <c r="C11" s="16">
        <v>25</v>
      </c>
      <c r="D11" s="16">
        <v>0</v>
      </c>
      <c r="E11" s="16">
        <f t="shared" si="0"/>
        <v>25</v>
      </c>
      <c r="F11" s="20">
        <v>18000</v>
      </c>
      <c r="G11" s="39">
        <v>10</v>
      </c>
      <c r="H11" s="40">
        <v>0.1</v>
      </c>
      <c r="I11" s="41">
        <v>10</v>
      </c>
      <c r="J11" s="41">
        <v>10</v>
      </c>
      <c r="K11" s="21">
        <f t="shared" ref="K11:K19" si="1">E11*F11</f>
        <v>450000</v>
      </c>
      <c r="L11" s="21">
        <f>E11*G11</f>
        <v>250</v>
      </c>
      <c r="M11" s="21">
        <f>F11*H11</f>
        <v>1800</v>
      </c>
      <c r="N11" s="21">
        <f>E11*I11</f>
        <v>250</v>
      </c>
      <c r="O11" s="30">
        <f t="shared" ref="O11:O19" si="2">J11</f>
        <v>10</v>
      </c>
      <c r="P11" s="33">
        <f t="shared" ref="P11:P19" si="3">L11+M11+N11+O11</f>
        <v>2310</v>
      </c>
      <c r="Q11" s="34">
        <f t="shared" ref="Q11:Q19" si="4">K11+P11</f>
        <v>452310</v>
      </c>
    </row>
    <row r="12" spans="1:17" x14ac:dyDescent="0.25">
      <c r="A12" s="70"/>
      <c r="B12" s="14" t="s">
        <v>32</v>
      </c>
      <c r="C12" s="16">
        <v>0</v>
      </c>
      <c r="D12" s="16">
        <v>25</v>
      </c>
      <c r="E12" s="16">
        <f t="shared" si="0"/>
        <v>25</v>
      </c>
      <c r="F12" s="20">
        <v>18000</v>
      </c>
      <c r="G12" s="39">
        <v>10</v>
      </c>
      <c r="H12" s="40">
        <v>0.1</v>
      </c>
      <c r="I12" s="41">
        <v>10</v>
      </c>
      <c r="J12" s="41">
        <v>10</v>
      </c>
      <c r="K12" s="21">
        <f t="shared" si="1"/>
        <v>450000</v>
      </c>
      <c r="L12" s="21">
        <f t="shared" ref="L12:L19" si="5">E12*G12</f>
        <v>250</v>
      </c>
      <c r="M12" s="21">
        <f t="shared" ref="M12:M19" si="6">F12*H12</f>
        <v>1800</v>
      </c>
      <c r="N12" s="21">
        <f t="shared" ref="N12:N19" si="7">E12*I12</f>
        <v>250</v>
      </c>
      <c r="O12" s="30">
        <f t="shared" si="2"/>
        <v>10</v>
      </c>
      <c r="P12" s="33">
        <f t="shared" si="3"/>
        <v>2310</v>
      </c>
      <c r="Q12" s="34">
        <f t="shared" si="4"/>
        <v>452310</v>
      </c>
    </row>
    <row r="13" spans="1:17" x14ac:dyDescent="0.25">
      <c r="A13" s="70"/>
      <c r="B13" s="14" t="s">
        <v>33</v>
      </c>
      <c r="C13" s="16">
        <v>0</v>
      </c>
      <c r="D13" s="16">
        <v>25</v>
      </c>
      <c r="E13" s="16">
        <f t="shared" si="0"/>
        <v>25</v>
      </c>
      <c r="F13" s="20">
        <v>18000</v>
      </c>
      <c r="G13" s="39">
        <v>10</v>
      </c>
      <c r="H13" s="40">
        <v>0.1</v>
      </c>
      <c r="I13" s="41">
        <v>10</v>
      </c>
      <c r="J13" s="41">
        <v>10</v>
      </c>
      <c r="K13" s="21">
        <f t="shared" si="1"/>
        <v>450000</v>
      </c>
      <c r="L13" s="21">
        <f t="shared" si="5"/>
        <v>250</v>
      </c>
      <c r="M13" s="21">
        <f t="shared" si="6"/>
        <v>1800</v>
      </c>
      <c r="N13" s="21">
        <f t="shared" si="7"/>
        <v>250</v>
      </c>
      <c r="O13" s="30">
        <f t="shared" si="2"/>
        <v>10</v>
      </c>
      <c r="P13" s="33">
        <f t="shared" si="3"/>
        <v>2310</v>
      </c>
      <c r="Q13" s="34">
        <f t="shared" si="4"/>
        <v>452310</v>
      </c>
    </row>
    <row r="14" spans="1:17" x14ac:dyDescent="0.25">
      <c r="A14" s="70"/>
      <c r="B14" s="14" t="s">
        <v>34</v>
      </c>
      <c r="C14" s="16">
        <v>0</v>
      </c>
      <c r="D14" s="16">
        <v>25</v>
      </c>
      <c r="E14" s="16">
        <f t="shared" si="0"/>
        <v>25</v>
      </c>
      <c r="F14" s="20">
        <v>18000</v>
      </c>
      <c r="G14" s="39">
        <v>10</v>
      </c>
      <c r="H14" s="40">
        <v>0.1</v>
      </c>
      <c r="I14" s="41">
        <v>10</v>
      </c>
      <c r="J14" s="41">
        <v>10</v>
      </c>
      <c r="K14" s="21">
        <f t="shared" si="1"/>
        <v>450000</v>
      </c>
      <c r="L14" s="21">
        <f t="shared" si="5"/>
        <v>250</v>
      </c>
      <c r="M14" s="21">
        <f t="shared" si="6"/>
        <v>1800</v>
      </c>
      <c r="N14" s="21">
        <f t="shared" si="7"/>
        <v>250</v>
      </c>
      <c r="O14" s="30">
        <f t="shared" si="2"/>
        <v>10</v>
      </c>
      <c r="P14" s="33">
        <f t="shared" si="3"/>
        <v>2310</v>
      </c>
      <c r="Q14" s="34">
        <f t="shared" si="4"/>
        <v>452310</v>
      </c>
    </row>
    <row r="15" spans="1:17" x14ac:dyDescent="0.25">
      <c r="A15" s="70"/>
      <c r="B15" s="14" t="s">
        <v>35</v>
      </c>
      <c r="C15" s="16">
        <v>0</v>
      </c>
      <c r="D15" s="16">
        <v>25</v>
      </c>
      <c r="E15" s="16">
        <f t="shared" si="0"/>
        <v>25</v>
      </c>
      <c r="F15" s="20">
        <v>18000</v>
      </c>
      <c r="G15" s="39">
        <v>10</v>
      </c>
      <c r="H15" s="40">
        <v>0.1</v>
      </c>
      <c r="I15" s="41">
        <v>10</v>
      </c>
      <c r="J15" s="41">
        <v>10</v>
      </c>
      <c r="K15" s="21">
        <f t="shared" si="1"/>
        <v>450000</v>
      </c>
      <c r="L15" s="21">
        <f t="shared" si="5"/>
        <v>250</v>
      </c>
      <c r="M15" s="21">
        <f t="shared" si="6"/>
        <v>1800</v>
      </c>
      <c r="N15" s="21">
        <f t="shared" si="7"/>
        <v>250</v>
      </c>
      <c r="O15" s="30">
        <f t="shared" si="2"/>
        <v>10</v>
      </c>
      <c r="P15" s="33">
        <f t="shared" si="3"/>
        <v>2310</v>
      </c>
      <c r="Q15" s="34">
        <f t="shared" si="4"/>
        <v>452310</v>
      </c>
    </row>
    <row r="16" spans="1:17" x14ac:dyDescent="0.25">
      <c r="A16" s="70"/>
      <c r="B16" s="14" t="s">
        <v>36</v>
      </c>
      <c r="C16" s="16">
        <v>0</v>
      </c>
      <c r="D16" s="16">
        <v>25</v>
      </c>
      <c r="E16" s="16">
        <f t="shared" si="0"/>
        <v>25</v>
      </c>
      <c r="F16" s="20">
        <v>18000</v>
      </c>
      <c r="G16" s="39">
        <v>10</v>
      </c>
      <c r="H16" s="40">
        <v>0.1</v>
      </c>
      <c r="I16" s="41">
        <v>10</v>
      </c>
      <c r="J16" s="41">
        <v>10</v>
      </c>
      <c r="K16" s="21">
        <f t="shared" si="1"/>
        <v>450000</v>
      </c>
      <c r="L16" s="21">
        <f t="shared" si="5"/>
        <v>250</v>
      </c>
      <c r="M16" s="21">
        <f t="shared" si="6"/>
        <v>1800</v>
      </c>
      <c r="N16" s="21">
        <f t="shared" si="7"/>
        <v>250</v>
      </c>
      <c r="O16" s="30">
        <f t="shared" si="2"/>
        <v>10</v>
      </c>
      <c r="P16" s="33">
        <f t="shared" si="3"/>
        <v>2310</v>
      </c>
      <c r="Q16" s="34">
        <f t="shared" si="4"/>
        <v>452310</v>
      </c>
    </row>
    <row r="17" spans="1:17" x14ac:dyDescent="0.25">
      <c r="A17" s="70"/>
      <c r="B17" s="14" t="s">
        <v>37</v>
      </c>
      <c r="C17" s="16">
        <v>0</v>
      </c>
      <c r="D17" s="16">
        <v>25</v>
      </c>
      <c r="E17" s="16">
        <f t="shared" si="0"/>
        <v>25</v>
      </c>
      <c r="F17" s="20">
        <v>18000</v>
      </c>
      <c r="G17" s="39">
        <v>10</v>
      </c>
      <c r="H17" s="40">
        <v>0.1</v>
      </c>
      <c r="I17" s="41">
        <v>10</v>
      </c>
      <c r="J17" s="41">
        <v>10</v>
      </c>
      <c r="K17" s="21">
        <f t="shared" si="1"/>
        <v>450000</v>
      </c>
      <c r="L17" s="21">
        <f t="shared" si="5"/>
        <v>250</v>
      </c>
      <c r="M17" s="21">
        <f t="shared" si="6"/>
        <v>1800</v>
      </c>
      <c r="N17" s="21">
        <f t="shared" si="7"/>
        <v>250</v>
      </c>
      <c r="O17" s="30">
        <f t="shared" si="2"/>
        <v>10</v>
      </c>
      <c r="P17" s="33">
        <f t="shared" si="3"/>
        <v>2310</v>
      </c>
      <c r="Q17" s="34">
        <f t="shared" si="4"/>
        <v>452310</v>
      </c>
    </row>
    <row r="18" spans="1:17" x14ac:dyDescent="0.25">
      <c r="A18" s="70"/>
      <c r="B18" s="14" t="s">
        <v>38</v>
      </c>
      <c r="C18" s="16">
        <v>0</v>
      </c>
      <c r="D18" s="16">
        <v>25</v>
      </c>
      <c r="E18" s="16">
        <f t="shared" si="0"/>
        <v>25</v>
      </c>
      <c r="F18" s="20">
        <v>18000</v>
      </c>
      <c r="G18" s="39">
        <v>10</v>
      </c>
      <c r="H18" s="40">
        <v>0.1</v>
      </c>
      <c r="I18" s="41">
        <v>10</v>
      </c>
      <c r="J18" s="41">
        <v>10</v>
      </c>
      <c r="K18" s="21">
        <f t="shared" si="1"/>
        <v>450000</v>
      </c>
      <c r="L18" s="21">
        <f t="shared" si="5"/>
        <v>250</v>
      </c>
      <c r="M18" s="21">
        <f t="shared" si="6"/>
        <v>1800</v>
      </c>
      <c r="N18" s="21">
        <f t="shared" si="7"/>
        <v>250</v>
      </c>
      <c r="O18" s="30">
        <f t="shared" si="2"/>
        <v>10</v>
      </c>
      <c r="P18" s="33">
        <f t="shared" si="3"/>
        <v>2310</v>
      </c>
      <c r="Q18" s="34">
        <f t="shared" si="4"/>
        <v>452310</v>
      </c>
    </row>
    <row r="19" spans="1:17" x14ac:dyDescent="0.25">
      <c r="A19" s="70"/>
      <c r="B19" s="14" t="s">
        <v>39</v>
      </c>
      <c r="C19" s="16">
        <v>0</v>
      </c>
      <c r="D19" s="16">
        <v>25</v>
      </c>
      <c r="E19" s="16">
        <f t="shared" si="0"/>
        <v>25</v>
      </c>
      <c r="F19" s="20">
        <v>18000</v>
      </c>
      <c r="G19" s="39">
        <v>10</v>
      </c>
      <c r="H19" s="40">
        <v>0.1</v>
      </c>
      <c r="I19" s="41">
        <v>10</v>
      </c>
      <c r="J19" s="41">
        <v>10</v>
      </c>
      <c r="K19" s="21">
        <f t="shared" si="1"/>
        <v>450000</v>
      </c>
      <c r="L19" s="21">
        <f t="shared" si="5"/>
        <v>250</v>
      </c>
      <c r="M19" s="21">
        <f t="shared" si="6"/>
        <v>1800</v>
      </c>
      <c r="N19" s="21">
        <f t="shared" si="7"/>
        <v>250</v>
      </c>
      <c r="O19" s="30">
        <f t="shared" si="2"/>
        <v>10</v>
      </c>
      <c r="P19" s="33">
        <f t="shared" si="3"/>
        <v>2310</v>
      </c>
      <c r="Q19" s="34">
        <f t="shared" si="4"/>
        <v>452310</v>
      </c>
    </row>
    <row r="20" spans="1:17" ht="21" thickBot="1" x14ac:dyDescent="0.3">
      <c r="A20" s="71" t="s">
        <v>40</v>
      </c>
      <c r="B20" s="71"/>
      <c r="C20" s="71"/>
      <c r="D20" s="71"/>
      <c r="E20" s="71"/>
      <c r="F20" s="71"/>
      <c r="G20" s="71"/>
      <c r="H20" s="71"/>
      <c r="I20" s="71"/>
      <c r="J20" s="28"/>
      <c r="K20" s="22">
        <f>SUM(K8:K19)</f>
        <v>4050000</v>
      </c>
      <c r="L20" s="22">
        <f>SUM(L8:L19)</f>
        <v>2250</v>
      </c>
      <c r="M20" s="22">
        <f t="shared" ref="M20:N20" si="8">SUM(M8:M19)</f>
        <v>16200</v>
      </c>
      <c r="N20" s="23">
        <f t="shared" si="8"/>
        <v>2250</v>
      </c>
      <c r="O20" s="23">
        <f>SUM(O8:O19)</f>
        <v>90</v>
      </c>
      <c r="P20" s="24">
        <f>SUM(P8:P19)</f>
        <v>20790</v>
      </c>
      <c r="Q20" s="27">
        <f>SUM(Q8:Q19)</f>
        <v>4070790</v>
      </c>
    </row>
    <row r="21" spans="1:17" ht="14.4" thickTop="1" x14ac:dyDescent="0.25"/>
    <row r="22" spans="1:17" s="6" customFormat="1" ht="27" customHeight="1" thickBot="1" x14ac:dyDescent="0.3">
      <c r="A22" s="10"/>
      <c r="B22" s="10"/>
      <c r="C22" s="10"/>
      <c r="D22" s="10"/>
      <c r="E22" s="10"/>
      <c r="F22" s="10"/>
      <c r="G22" s="73" t="s">
        <v>11</v>
      </c>
      <c r="H22" s="73"/>
      <c r="I22" s="73"/>
      <c r="J22" s="73"/>
      <c r="K22" s="11"/>
      <c r="L22" s="5"/>
      <c r="M22" s="5"/>
      <c r="N22" s="5"/>
      <c r="O22" s="5"/>
      <c r="P22" s="5"/>
      <c r="Q22" s="5"/>
    </row>
    <row r="23" spans="1:17" ht="124.2" x14ac:dyDescent="0.25">
      <c r="A23" s="65"/>
      <c r="B23" s="65"/>
      <c r="C23" s="13" t="s">
        <v>12</v>
      </c>
      <c r="D23" s="13" t="s">
        <v>13</v>
      </c>
      <c r="E23" s="13" t="s">
        <v>14</v>
      </c>
      <c r="F23" s="13" t="s">
        <v>15</v>
      </c>
      <c r="G23" s="7" t="s">
        <v>16</v>
      </c>
      <c r="H23" s="37" t="s">
        <v>17</v>
      </c>
      <c r="I23" s="7" t="s">
        <v>18</v>
      </c>
      <c r="J23" s="7" t="s">
        <v>19</v>
      </c>
      <c r="K23" s="13" t="s">
        <v>20</v>
      </c>
      <c r="L23" s="13" t="s">
        <v>21</v>
      </c>
      <c r="M23" s="13" t="s">
        <v>22</v>
      </c>
      <c r="N23" s="19" t="s">
        <v>23</v>
      </c>
      <c r="O23" s="19" t="s">
        <v>24</v>
      </c>
      <c r="P23" s="31" t="s">
        <v>25</v>
      </c>
      <c r="Q23" s="32" t="s">
        <v>26</v>
      </c>
    </row>
    <row r="24" spans="1:17" x14ac:dyDescent="0.25">
      <c r="A24" s="66" t="s">
        <v>41</v>
      </c>
      <c r="B24" s="25" t="s">
        <v>28</v>
      </c>
      <c r="C24" s="16">
        <v>0</v>
      </c>
      <c r="D24" s="16">
        <v>25</v>
      </c>
      <c r="E24" s="16">
        <f t="shared" ref="E24:E32" si="9">D24+C24</f>
        <v>25</v>
      </c>
      <c r="F24" s="20">
        <v>18000</v>
      </c>
      <c r="G24" s="42">
        <v>10</v>
      </c>
      <c r="H24" s="40">
        <v>0.1</v>
      </c>
      <c r="I24" s="42">
        <v>10</v>
      </c>
      <c r="J24" s="42">
        <v>10</v>
      </c>
      <c r="K24" s="21">
        <f>E24*F24</f>
        <v>450000</v>
      </c>
      <c r="L24" s="21">
        <f>E24*G24</f>
        <v>250</v>
      </c>
      <c r="M24" s="21">
        <f>F24*H24</f>
        <v>1800</v>
      </c>
      <c r="N24" s="21">
        <f>E24*I24</f>
        <v>250</v>
      </c>
      <c r="O24" s="30">
        <f t="shared" ref="O24:O35" si="10">J24</f>
        <v>10</v>
      </c>
      <c r="P24" s="33">
        <f>L24+M24+N24+O24</f>
        <v>2310</v>
      </c>
      <c r="Q24" s="34">
        <f>K24+P24</f>
        <v>452310</v>
      </c>
    </row>
    <row r="25" spans="1:17" x14ac:dyDescent="0.25">
      <c r="A25" s="66"/>
      <c r="B25" s="25" t="s">
        <v>29</v>
      </c>
      <c r="C25" s="16">
        <v>0</v>
      </c>
      <c r="D25" s="16">
        <v>25</v>
      </c>
      <c r="E25" s="16">
        <f t="shared" si="9"/>
        <v>25</v>
      </c>
      <c r="F25" s="20">
        <v>18000</v>
      </c>
      <c r="G25" s="42">
        <v>10</v>
      </c>
      <c r="H25" s="40">
        <v>0.1</v>
      </c>
      <c r="I25" s="42">
        <v>10</v>
      </c>
      <c r="J25" s="42">
        <v>10</v>
      </c>
      <c r="K25" s="21">
        <f t="shared" ref="K25:K26" si="11">E25*F25</f>
        <v>450000</v>
      </c>
      <c r="L25" s="21">
        <f t="shared" ref="L25:L26" si="12">E25*G25</f>
        <v>250</v>
      </c>
      <c r="M25" s="21">
        <f t="shared" ref="M25:M35" si="13">F25*H25</f>
        <v>1800</v>
      </c>
      <c r="N25" s="21">
        <f t="shared" ref="N25:N26" si="14">E25*I25</f>
        <v>250</v>
      </c>
      <c r="O25" s="30">
        <f t="shared" si="10"/>
        <v>10</v>
      </c>
      <c r="P25" s="33">
        <f t="shared" ref="P25:P35" si="15">L25+M25+N25+O25</f>
        <v>2310</v>
      </c>
      <c r="Q25" s="34">
        <f t="shared" ref="Q25:Q35" si="16">K25+P25</f>
        <v>452310</v>
      </c>
    </row>
    <row r="26" spans="1:17" x14ac:dyDescent="0.25">
      <c r="A26" s="66"/>
      <c r="B26" s="25" t="s">
        <v>30</v>
      </c>
      <c r="C26" s="16">
        <v>0</v>
      </c>
      <c r="D26" s="16">
        <v>25</v>
      </c>
      <c r="E26" s="16">
        <f t="shared" si="9"/>
        <v>25</v>
      </c>
      <c r="F26" s="20">
        <v>18000</v>
      </c>
      <c r="G26" s="42">
        <v>10</v>
      </c>
      <c r="H26" s="40">
        <v>0.1</v>
      </c>
      <c r="I26" s="42">
        <v>10</v>
      </c>
      <c r="J26" s="42">
        <v>10</v>
      </c>
      <c r="K26" s="21">
        <f t="shared" si="11"/>
        <v>450000</v>
      </c>
      <c r="L26" s="21">
        <f t="shared" si="12"/>
        <v>250</v>
      </c>
      <c r="M26" s="21">
        <f t="shared" si="13"/>
        <v>1800</v>
      </c>
      <c r="N26" s="21">
        <f t="shared" si="14"/>
        <v>250</v>
      </c>
      <c r="O26" s="30">
        <f t="shared" si="10"/>
        <v>10</v>
      </c>
      <c r="P26" s="33">
        <f t="shared" si="15"/>
        <v>2310</v>
      </c>
      <c r="Q26" s="34">
        <f t="shared" si="16"/>
        <v>452310</v>
      </c>
    </row>
    <row r="27" spans="1:17" x14ac:dyDescent="0.25">
      <c r="A27" s="66"/>
      <c r="B27" s="25" t="s">
        <v>31</v>
      </c>
      <c r="C27" s="16">
        <v>40</v>
      </c>
      <c r="D27" s="16">
        <v>25</v>
      </c>
      <c r="E27" s="16">
        <f t="shared" si="9"/>
        <v>65</v>
      </c>
      <c r="F27" s="20">
        <v>18000</v>
      </c>
      <c r="G27" s="42">
        <v>10</v>
      </c>
      <c r="H27" s="40">
        <v>0.1</v>
      </c>
      <c r="I27" s="42">
        <v>10</v>
      </c>
      <c r="J27" s="42">
        <v>10</v>
      </c>
      <c r="K27" s="21">
        <f t="shared" ref="K27:K35" si="17">E27*F27</f>
        <v>1170000</v>
      </c>
      <c r="L27" s="21">
        <f>E27*G27</f>
        <v>650</v>
      </c>
      <c r="M27" s="21">
        <f t="shared" si="13"/>
        <v>1800</v>
      </c>
      <c r="N27" s="21">
        <f>E27*I27</f>
        <v>650</v>
      </c>
      <c r="O27" s="30">
        <f t="shared" si="10"/>
        <v>10</v>
      </c>
      <c r="P27" s="33">
        <f t="shared" si="15"/>
        <v>3110</v>
      </c>
      <c r="Q27" s="34">
        <f t="shared" si="16"/>
        <v>1173110</v>
      </c>
    </row>
    <row r="28" spans="1:17" x14ac:dyDescent="0.25">
      <c r="A28" s="66"/>
      <c r="B28" s="25" t="s">
        <v>32</v>
      </c>
      <c r="C28" s="16">
        <v>0</v>
      </c>
      <c r="D28" s="16">
        <v>65</v>
      </c>
      <c r="E28" s="16">
        <f t="shared" si="9"/>
        <v>65</v>
      </c>
      <c r="F28" s="20">
        <v>18000</v>
      </c>
      <c r="G28" s="42">
        <v>10</v>
      </c>
      <c r="H28" s="40">
        <v>0.1</v>
      </c>
      <c r="I28" s="42">
        <v>10</v>
      </c>
      <c r="J28" s="42">
        <v>10</v>
      </c>
      <c r="K28" s="21">
        <f t="shared" si="17"/>
        <v>1170000</v>
      </c>
      <c r="L28" s="21">
        <f t="shared" ref="L28:L35" si="18">E28*G28</f>
        <v>650</v>
      </c>
      <c r="M28" s="21">
        <f t="shared" si="13"/>
        <v>1800</v>
      </c>
      <c r="N28" s="21">
        <f t="shared" ref="N28:N35" si="19">E28*I28</f>
        <v>650</v>
      </c>
      <c r="O28" s="30">
        <f t="shared" si="10"/>
        <v>10</v>
      </c>
      <c r="P28" s="33">
        <f t="shared" si="15"/>
        <v>3110</v>
      </c>
      <c r="Q28" s="34">
        <f t="shared" si="16"/>
        <v>1173110</v>
      </c>
    </row>
    <row r="29" spans="1:17" x14ac:dyDescent="0.25">
      <c r="A29" s="66"/>
      <c r="B29" s="25" t="s">
        <v>33</v>
      </c>
      <c r="C29" s="16">
        <v>0</v>
      </c>
      <c r="D29" s="16">
        <v>65</v>
      </c>
      <c r="E29" s="16">
        <f t="shared" si="9"/>
        <v>65</v>
      </c>
      <c r="F29" s="20">
        <v>18000</v>
      </c>
      <c r="G29" s="42">
        <v>10</v>
      </c>
      <c r="H29" s="40">
        <v>0.1</v>
      </c>
      <c r="I29" s="42">
        <v>10</v>
      </c>
      <c r="J29" s="42">
        <v>10</v>
      </c>
      <c r="K29" s="21">
        <f t="shared" si="17"/>
        <v>1170000</v>
      </c>
      <c r="L29" s="21">
        <f t="shared" si="18"/>
        <v>650</v>
      </c>
      <c r="M29" s="21">
        <f t="shared" si="13"/>
        <v>1800</v>
      </c>
      <c r="N29" s="21">
        <f t="shared" si="19"/>
        <v>650</v>
      </c>
      <c r="O29" s="30">
        <f t="shared" si="10"/>
        <v>10</v>
      </c>
      <c r="P29" s="33">
        <f t="shared" si="15"/>
        <v>3110</v>
      </c>
      <c r="Q29" s="34">
        <f t="shared" si="16"/>
        <v>1173110</v>
      </c>
    </row>
    <row r="30" spans="1:17" x14ac:dyDescent="0.25">
      <c r="A30" s="66"/>
      <c r="B30" s="25" t="s">
        <v>34</v>
      </c>
      <c r="C30" s="16">
        <v>0</v>
      </c>
      <c r="D30" s="16">
        <v>65</v>
      </c>
      <c r="E30" s="16">
        <f t="shared" si="9"/>
        <v>65</v>
      </c>
      <c r="F30" s="20">
        <v>18000</v>
      </c>
      <c r="G30" s="42">
        <v>10</v>
      </c>
      <c r="H30" s="40">
        <v>0.1</v>
      </c>
      <c r="I30" s="42">
        <v>10</v>
      </c>
      <c r="J30" s="42">
        <v>10</v>
      </c>
      <c r="K30" s="21">
        <f t="shared" si="17"/>
        <v>1170000</v>
      </c>
      <c r="L30" s="21">
        <f t="shared" si="18"/>
        <v>650</v>
      </c>
      <c r="M30" s="21">
        <f t="shared" si="13"/>
        <v>1800</v>
      </c>
      <c r="N30" s="21">
        <f t="shared" si="19"/>
        <v>650</v>
      </c>
      <c r="O30" s="30">
        <f t="shared" si="10"/>
        <v>10</v>
      </c>
      <c r="P30" s="33">
        <f t="shared" si="15"/>
        <v>3110</v>
      </c>
      <c r="Q30" s="34">
        <f t="shared" si="16"/>
        <v>1173110</v>
      </c>
    </row>
    <row r="31" spans="1:17" x14ac:dyDescent="0.25">
      <c r="A31" s="66"/>
      <c r="B31" s="25" t="s">
        <v>35</v>
      </c>
      <c r="C31" s="16">
        <v>0</v>
      </c>
      <c r="D31" s="16">
        <v>65</v>
      </c>
      <c r="E31" s="16">
        <f t="shared" si="9"/>
        <v>65</v>
      </c>
      <c r="F31" s="20">
        <v>18000</v>
      </c>
      <c r="G31" s="42">
        <v>10</v>
      </c>
      <c r="H31" s="40">
        <v>0.1</v>
      </c>
      <c r="I31" s="42">
        <v>10</v>
      </c>
      <c r="J31" s="42">
        <v>10</v>
      </c>
      <c r="K31" s="21">
        <f t="shared" si="17"/>
        <v>1170000</v>
      </c>
      <c r="L31" s="21">
        <f t="shared" si="18"/>
        <v>650</v>
      </c>
      <c r="M31" s="21">
        <f t="shared" si="13"/>
        <v>1800</v>
      </c>
      <c r="N31" s="21">
        <f t="shared" si="19"/>
        <v>650</v>
      </c>
      <c r="O31" s="30">
        <f t="shared" si="10"/>
        <v>10</v>
      </c>
      <c r="P31" s="33">
        <f t="shared" si="15"/>
        <v>3110</v>
      </c>
      <c r="Q31" s="34">
        <f t="shared" si="16"/>
        <v>1173110</v>
      </c>
    </row>
    <row r="32" spans="1:17" x14ac:dyDescent="0.25">
      <c r="A32" s="66"/>
      <c r="B32" s="25" t="s">
        <v>36</v>
      </c>
      <c r="C32" s="16">
        <v>0</v>
      </c>
      <c r="D32" s="16">
        <v>65</v>
      </c>
      <c r="E32" s="16">
        <f t="shared" si="9"/>
        <v>65</v>
      </c>
      <c r="F32" s="20">
        <v>18000</v>
      </c>
      <c r="G32" s="42">
        <v>10</v>
      </c>
      <c r="H32" s="40">
        <v>0.1</v>
      </c>
      <c r="I32" s="42">
        <v>10</v>
      </c>
      <c r="J32" s="42">
        <v>10</v>
      </c>
      <c r="K32" s="21">
        <f t="shared" si="17"/>
        <v>1170000</v>
      </c>
      <c r="L32" s="21">
        <f t="shared" si="18"/>
        <v>650</v>
      </c>
      <c r="M32" s="21">
        <f t="shared" si="13"/>
        <v>1800</v>
      </c>
      <c r="N32" s="21">
        <f t="shared" si="19"/>
        <v>650</v>
      </c>
      <c r="O32" s="30">
        <f t="shared" si="10"/>
        <v>10</v>
      </c>
      <c r="P32" s="33">
        <f t="shared" si="15"/>
        <v>3110</v>
      </c>
      <c r="Q32" s="34">
        <f t="shared" si="16"/>
        <v>1173110</v>
      </c>
    </row>
    <row r="33" spans="1:17" x14ac:dyDescent="0.25">
      <c r="A33" s="66"/>
      <c r="B33" s="25" t="s">
        <v>37</v>
      </c>
      <c r="C33" s="16">
        <v>0</v>
      </c>
      <c r="D33" s="16">
        <v>65</v>
      </c>
      <c r="E33" s="16">
        <f t="shared" ref="E33:E35" si="20">D33+C33</f>
        <v>65</v>
      </c>
      <c r="F33" s="20">
        <v>18000</v>
      </c>
      <c r="G33" s="42">
        <v>10</v>
      </c>
      <c r="H33" s="40">
        <v>0.1</v>
      </c>
      <c r="I33" s="42">
        <v>10</v>
      </c>
      <c r="J33" s="42">
        <v>10</v>
      </c>
      <c r="K33" s="21">
        <f t="shared" si="17"/>
        <v>1170000</v>
      </c>
      <c r="L33" s="21">
        <f t="shared" si="18"/>
        <v>650</v>
      </c>
      <c r="M33" s="21">
        <f t="shared" si="13"/>
        <v>1800</v>
      </c>
      <c r="N33" s="21">
        <f t="shared" si="19"/>
        <v>650</v>
      </c>
      <c r="O33" s="30">
        <f t="shared" si="10"/>
        <v>10</v>
      </c>
      <c r="P33" s="33">
        <f t="shared" si="15"/>
        <v>3110</v>
      </c>
      <c r="Q33" s="34">
        <f t="shared" si="16"/>
        <v>1173110</v>
      </c>
    </row>
    <row r="34" spans="1:17" x14ac:dyDescent="0.25">
      <c r="A34" s="66"/>
      <c r="B34" s="25" t="s">
        <v>38</v>
      </c>
      <c r="C34" s="16">
        <v>0</v>
      </c>
      <c r="D34" s="16">
        <v>65</v>
      </c>
      <c r="E34" s="16">
        <f t="shared" si="20"/>
        <v>65</v>
      </c>
      <c r="F34" s="20">
        <v>18000</v>
      </c>
      <c r="G34" s="42">
        <v>10</v>
      </c>
      <c r="H34" s="40">
        <v>0.1</v>
      </c>
      <c r="I34" s="42">
        <v>10</v>
      </c>
      <c r="J34" s="42">
        <v>10</v>
      </c>
      <c r="K34" s="21">
        <f t="shared" si="17"/>
        <v>1170000</v>
      </c>
      <c r="L34" s="21">
        <f t="shared" si="18"/>
        <v>650</v>
      </c>
      <c r="M34" s="21">
        <f t="shared" si="13"/>
        <v>1800</v>
      </c>
      <c r="N34" s="21">
        <f t="shared" si="19"/>
        <v>650</v>
      </c>
      <c r="O34" s="30">
        <f t="shared" si="10"/>
        <v>10</v>
      </c>
      <c r="P34" s="33">
        <f t="shared" si="15"/>
        <v>3110</v>
      </c>
      <c r="Q34" s="34">
        <f t="shared" si="16"/>
        <v>1173110</v>
      </c>
    </row>
    <row r="35" spans="1:17" x14ac:dyDescent="0.25">
      <c r="A35" s="66"/>
      <c r="B35" s="25" t="s">
        <v>39</v>
      </c>
      <c r="C35" s="16">
        <v>0</v>
      </c>
      <c r="D35" s="16">
        <v>65</v>
      </c>
      <c r="E35" s="16">
        <f t="shared" si="20"/>
        <v>65</v>
      </c>
      <c r="F35" s="20">
        <v>18000</v>
      </c>
      <c r="G35" s="42">
        <v>10</v>
      </c>
      <c r="H35" s="40">
        <v>0.1</v>
      </c>
      <c r="I35" s="42">
        <v>10</v>
      </c>
      <c r="J35" s="42">
        <v>10</v>
      </c>
      <c r="K35" s="21">
        <f t="shared" si="17"/>
        <v>1170000</v>
      </c>
      <c r="L35" s="21">
        <f t="shared" si="18"/>
        <v>650</v>
      </c>
      <c r="M35" s="21">
        <f t="shared" si="13"/>
        <v>1800</v>
      </c>
      <c r="N35" s="21">
        <f t="shared" si="19"/>
        <v>650</v>
      </c>
      <c r="O35" s="30">
        <f t="shared" si="10"/>
        <v>10</v>
      </c>
      <c r="P35" s="33">
        <f t="shared" si="15"/>
        <v>3110</v>
      </c>
      <c r="Q35" s="34">
        <f t="shared" si="16"/>
        <v>1173110</v>
      </c>
    </row>
    <row r="36" spans="1:17" ht="21" thickBot="1" x14ac:dyDescent="0.3">
      <c r="A36" s="54" t="s">
        <v>42</v>
      </c>
      <c r="B36" s="54"/>
      <c r="C36" s="54"/>
      <c r="D36" s="54"/>
      <c r="E36" s="54"/>
      <c r="F36" s="54"/>
      <c r="G36" s="54"/>
      <c r="H36" s="54"/>
      <c r="I36" s="54"/>
      <c r="J36" s="29"/>
      <c r="K36" s="22">
        <f t="shared" ref="K36:Q36" si="21">SUM(K24:K35)</f>
        <v>11880000</v>
      </c>
      <c r="L36" s="22">
        <f t="shared" si="21"/>
        <v>6600</v>
      </c>
      <c r="M36" s="22">
        <f t="shared" si="21"/>
        <v>21600</v>
      </c>
      <c r="N36" s="23">
        <f t="shared" si="21"/>
        <v>6600</v>
      </c>
      <c r="O36" s="23">
        <f t="shared" si="21"/>
        <v>120</v>
      </c>
      <c r="P36" s="24">
        <f t="shared" si="21"/>
        <v>34920</v>
      </c>
      <c r="Q36" s="27">
        <f t="shared" si="21"/>
        <v>11914920</v>
      </c>
    </row>
    <row r="37" spans="1:17" ht="14.4" thickTop="1" x14ac:dyDescent="0.25"/>
    <row r="38" spans="1:17" s="6" customFormat="1" ht="27" customHeight="1" thickBot="1" x14ac:dyDescent="0.3">
      <c r="A38" s="10"/>
      <c r="B38" s="10"/>
      <c r="C38" s="10"/>
      <c r="D38" s="10"/>
      <c r="E38" s="10"/>
      <c r="F38" s="10"/>
      <c r="G38" s="73" t="s">
        <v>11</v>
      </c>
      <c r="H38" s="73"/>
      <c r="I38" s="73"/>
      <c r="J38" s="73"/>
      <c r="K38" s="11"/>
      <c r="L38" s="5"/>
      <c r="M38" s="5"/>
      <c r="N38" s="5"/>
      <c r="O38" s="5"/>
      <c r="P38" s="5"/>
      <c r="Q38" s="5"/>
    </row>
    <row r="39" spans="1:17" ht="124.2" x14ac:dyDescent="0.25">
      <c r="A39" s="65"/>
      <c r="B39" s="65"/>
      <c r="C39" s="13" t="s">
        <v>12</v>
      </c>
      <c r="D39" s="13" t="s">
        <v>13</v>
      </c>
      <c r="E39" s="13" t="s">
        <v>14</v>
      </c>
      <c r="F39" s="13" t="s">
        <v>15</v>
      </c>
      <c r="G39" s="7" t="s">
        <v>16</v>
      </c>
      <c r="H39" s="37" t="s">
        <v>17</v>
      </c>
      <c r="I39" s="7" t="s">
        <v>18</v>
      </c>
      <c r="J39" s="7" t="s">
        <v>19</v>
      </c>
      <c r="K39" s="13" t="s">
        <v>20</v>
      </c>
      <c r="L39" s="13" t="s">
        <v>21</v>
      </c>
      <c r="M39" s="13" t="s">
        <v>22</v>
      </c>
      <c r="N39" s="19" t="s">
        <v>23</v>
      </c>
      <c r="O39" s="19" t="s">
        <v>24</v>
      </c>
      <c r="P39" s="31" t="s">
        <v>25</v>
      </c>
      <c r="Q39" s="32" t="s">
        <v>26</v>
      </c>
    </row>
    <row r="40" spans="1:17" x14ac:dyDescent="0.25">
      <c r="A40" s="66" t="s">
        <v>43</v>
      </c>
      <c r="B40" s="25" t="s">
        <v>28</v>
      </c>
      <c r="C40" s="26">
        <v>0</v>
      </c>
      <c r="D40" s="26">
        <v>65</v>
      </c>
      <c r="E40" s="26">
        <f t="shared" ref="E40:E48" si="22">D40+C40</f>
        <v>65</v>
      </c>
      <c r="F40" s="20">
        <v>18000</v>
      </c>
      <c r="G40" s="42">
        <v>10</v>
      </c>
      <c r="H40" s="40">
        <v>0.1</v>
      </c>
      <c r="I40" s="42">
        <v>10</v>
      </c>
      <c r="J40" s="42">
        <v>10</v>
      </c>
      <c r="K40" s="21">
        <f>E40*F40</f>
        <v>1170000</v>
      </c>
      <c r="L40" s="21">
        <f>E40*G40</f>
        <v>650</v>
      </c>
      <c r="M40" s="21">
        <f>F40*H40</f>
        <v>1800</v>
      </c>
      <c r="N40" s="21">
        <f>E40*I40</f>
        <v>650</v>
      </c>
      <c r="O40" s="30">
        <f>J40</f>
        <v>10</v>
      </c>
      <c r="P40" s="33">
        <f>L40+M40+N40+O40</f>
        <v>3110</v>
      </c>
      <c r="Q40" s="34">
        <f>K40+P40</f>
        <v>1173110</v>
      </c>
    </row>
    <row r="41" spans="1:17" x14ac:dyDescent="0.25">
      <c r="A41" s="66"/>
      <c r="B41" s="25" t="s">
        <v>29</v>
      </c>
      <c r="C41" s="26">
        <v>0</v>
      </c>
      <c r="D41" s="26">
        <v>65</v>
      </c>
      <c r="E41" s="26">
        <f t="shared" si="22"/>
        <v>65</v>
      </c>
      <c r="F41" s="20">
        <v>18000</v>
      </c>
      <c r="G41" s="42">
        <v>10</v>
      </c>
      <c r="H41" s="40">
        <v>0.1</v>
      </c>
      <c r="I41" s="42">
        <v>10</v>
      </c>
      <c r="J41" s="42">
        <v>10</v>
      </c>
      <c r="K41" s="21">
        <f t="shared" ref="K41:K42" si="23">E41*F41</f>
        <v>1170000</v>
      </c>
      <c r="L41" s="21">
        <f t="shared" ref="L41:L42" si="24">E41*G41</f>
        <v>650</v>
      </c>
      <c r="M41" s="21">
        <f t="shared" ref="M41:M51" si="25">F41*H41</f>
        <v>1800</v>
      </c>
      <c r="N41" s="21">
        <f t="shared" ref="N41:N42" si="26">E41*I41</f>
        <v>650</v>
      </c>
      <c r="O41" s="30">
        <f t="shared" ref="O41:O51" si="27">J41</f>
        <v>10</v>
      </c>
      <c r="P41" s="33">
        <f t="shared" ref="P41:P51" si="28">L41+M41+N41+O41</f>
        <v>3110</v>
      </c>
      <c r="Q41" s="34">
        <f t="shared" ref="Q41:Q51" si="29">K41+P41</f>
        <v>1173110</v>
      </c>
    </row>
    <row r="42" spans="1:17" x14ac:dyDescent="0.25">
      <c r="A42" s="66"/>
      <c r="B42" s="25" t="s">
        <v>30</v>
      </c>
      <c r="C42" s="26">
        <v>0</v>
      </c>
      <c r="D42" s="26">
        <v>65</v>
      </c>
      <c r="E42" s="26">
        <f t="shared" si="22"/>
        <v>65</v>
      </c>
      <c r="F42" s="20">
        <v>18000</v>
      </c>
      <c r="G42" s="42">
        <v>10</v>
      </c>
      <c r="H42" s="40">
        <v>0.1</v>
      </c>
      <c r="I42" s="42">
        <v>10</v>
      </c>
      <c r="J42" s="42">
        <v>10</v>
      </c>
      <c r="K42" s="21">
        <f t="shared" si="23"/>
        <v>1170000</v>
      </c>
      <c r="L42" s="21">
        <f t="shared" si="24"/>
        <v>650</v>
      </c>
      <c r="M42" s="21">
        <f t="shared" si="25"/>
        <v>1800</v>
      </c>
      <c r="N42" s="21">
        <f t="shared" si="26"/>
        <v>650</v>
      </c>
      <c r="O42" s="30">
        <f t="shared" si="27"/>
        <v>10</v>
      </c>
      <c r="P42" s="33">
        <f t="shared" si="28"/>
        <v>3110</v>
      </c>
      <c r="Q42" s="34">
        <f t="shared" si="29"/>
        <v>1173110</v>
      </c>
    </row>
    <row r="43" spans="1:17" x14ac:dyDescent="0.25">
      <c r="A43" s="66"/>
      <c r="B43" s="25" t="s">
        <v>31</v>
      </c>
      <c r="C43" s="26">
        <v>55</v>
      </c>
      <c r="D43" s="26">
        <v>65</v>
      </c>
      <c r="E43" s="26">
        <f t="shared" si="22"/>
        <v>120</v>
      </c>
      <c r="F43" s="20">
        <v>18000</v>
      </c>
      <c r="G43" s="42">
        <v>10</v>
      </c>
      <c r="H43" s="40">
        <v>0.1</v>
      </c>
      <c r="I43" s="42">
        <v>10</v>
      </c>
      <c r="J43" s="42">
        <v>10</v>
      </c>
      <c r="K43" s="21">
        <f t="shared" ref="K43:K51" si="30">E43*F43</f>
        <v>2160000</v>
      </c>
      <c r="L43" s="21">
        <f>E43*G43</f>
        <v>1200</v>
      </c>
      <c r="M43" s="21">
        <f t="shared" si="25"/>
        <v>1800</v>
      </c>
      <c r="N43" s="21">
        <f>E43*I43</f>
        <v>1200</v>
      </c>
      <c r="O43" s="30">
        <f t="shared" si="27"/>
        <v>10</v>
      </c>
      <c r="P43" s="33">
        <f t="shared" si="28"/>
        <v>4210</v>
      </c>
      <c r="Q43" s="34">
        <f t="shared" si="29"/>
        <v>2164210</v>
      </c>
    </row>
    <row r="44" spans="1:17" x14ac:dyDescent="0.25">
      <c r="A44" s="66"/>
      <c r="B44" s="25" t="s">
        <v>32</v>
      </c>
      <c r="C44" s="26">
        <v>0</v>
      </c>
      <c r="D44" s="26">
        <v>120</v>
      </c>
      <c r="E44" s="26">
        <f t="shared" si="22"/>
        <v>120</v>
      </c>
      <c r="F44" s="20">
        <v>18000</v>
      </c>
      <c r="G44" s="42">
        <v>10</v>
      </c>
      <c r="H44" s="40">
        <v>0.1</v>
      </c>
      <c r="I44" s="42">
        <v>10</v>
      </c>
      <c r="J44" s="42">
        <v>10</v>
      </c>
      <c r="K44" s="21">
        <f t="shared" si="30"/>
        <v>2160000</v>
      </c>
      <c r="L44" s="21">
        <f t="shared" ref="L44:L51" si="31">E44*G44</f>
        <v>1200</v>
      </c>
      <c r="M44" s="21">
        <f t="shared" si="25"/>
        <v>1800</v>
      </c>
      <c r="N44" s="21">
        <f t="shared" ref="N44:N51" si="32">E44*I44</f>
        <v>1200</v>
      </c>
      <c r="O44" s="30">
        <f t="shared" si="27"/>
        <v>10</v>
      </c>
      <c r="P44" s="33">
        <f t="shared" si="28"/>
        <v>4210</v>
      </c>
      <c r="Q44" s="34">
        <f t="shared" si="29"/>
        <v>2164210</v>
      </c>
    </row>
    <row r="45" spans="1:17" x14ac:dyDescent="0.25">
      <c r="A45" s="66"/>
      <c r="B45" s="25" t="s">
        <v>33</v>
      </c>
      <c r="C45" s="26">
        <v>0</v>
      </c>
      <c r="D45" s="26">
        <v>120</v>
      </c>
      <c r="E45" s="26">
        <f t="shared" si="22"/>
        <v>120</v>
      </c>
      <c r="F45" s="20">
        <v>18000</v>
      </c>
      <c r="G45" s="42">
        <v>10</v>
      </c>
      <c r="H45" s="40">
        <v>0.1</v>
      </c>
      <c r="I45" s="42">
        <v>10</v>
      </c>
      <c r="J45" s="42">
        <v>10</v>
      </c>
      <c r="K45" s="21">
        <f t="shared" si="30"/>
        <v>2160000</v>
      </c>
      <c r="L45" s="21">
        <f t="shared" si="31"/>
        <v>1200</v>
      </c>
      <c r="M45" s="21">
        <f t="shared" si="25"/>
        <v>1800</v>
      </c>
      <c r="N45" s="21">
        <f t="shared" si="32"/>
        <v>1200</v>
      </c>
      <c r="O45" s="30">
        <f t="shared" si="27"/>
        <v>10</v>
      </c>
      <c r="P45" s="33">
        <f t="shared" si="28"/>
        <v>4210</v>
      </c>
      <c r="Q45" s="34">
        <f t="shared" si="29"/>
        <v>2164210</v>
      </c>
    </row>
    <row r="46" spans="1:17" x14ac:dyDescent="0.25">
      <c r="A46" s="66"/>
      <c r="B46" s="25" t="s">
        <v>34</v>
      </c>
      <c r="C46" s="26">
        <v>0</v>
      </c>
      <c r="D46" s="26">
        <v>120</v>
      </c>
      <c r="E46" s="26">
        <f t="shared" si="22"/>
        <v>120</v>
      </c>
      <c r="F46" s="20">
        <v>18000</v>
      </c>
      <c r="G46" s="42">
        <v>10</v>
      </c>
      <c r="H46" s="40">
        <v>0.1</v>
      </c>
      <c r="I46" s="42">
        <v>10</v>
      </c>
      <c r="J46" s="42">
        <v>10</v>
      </c>
      <c r="K46" s="21">
        <f t="shared" si="30"/>
        <v>2160000</v>
      </c>
      <c r="L46" s="21">
        <f t="shared" si="31"/>
        <v>1200</v>
      </c>
      <c r="M46" s="21">
        <f t="shared" si="25"/>
        <v>1800</v>
      </c>
      <c r="N46" s="21">
        <f t="shared" si="32"/>
        <v>1200</v>
      </c>
      <c r="O46" s="30">
        <f t="shared" si="27"/>
        <v>10</v>
      </c>
      <c r="P46" s="33">
        <f t="shared" si="28"/>
        <v>4210</v>
      </c>
      <c r="Q46" s="34">
        <f t="shared" si="29"/>
        <v>2164210</v>
      </c>
    </row>
    <row r="47" spans="1:17" x14ac:dyDescent="0.25">
      <c r="A47" s="66"/>
      <c r="B47" s="25" t="s">
        <v>35</v>
      </c>
      <c r="C47" s="26">
        <v>0</v>
      </c>
      <c r="D47" s="26">
        <v>120</v>
      </c>
      <c r="E47" s="26">
        <f t="shared" si="22"/>
        <v>120</v>
      </c>
      <c r="F47" s="20">
        <v>18000</v>
      </c>
      <c r="G47" s="42">
        <v>10</v>
      </c>
      <c r="H47" s="40">
        <v>0.1</v>
      </c>
      <c r="I47" s="42">
        <v>10</v>
      </c>
      <c r="J47" s="42">
        <v>10</v>
      </c>
      <c r="K47" s="21">
        <f t="shared" si="30"/>
        <v>2160000</v>
      </c>
      <c r="L47" s="21">
        <f t="shared" si="31"/>
        <v>1200</v>
      </c>
      <c r="M47" s="21">
        <f t="shared" si="25"/>
        <v>1800</v>
      </c>
      <c r="N47" s="21">
        <f t="shared" si="32"/>
        <v>1200</v>
      </c>
      <c r="O47" s="30">
        <f t="shared" si="27"/>
        <v>10</v>
      </c>
      <c r="P47" s="33">
        <f t="shared" si="28"/>
        <v>4210</v>
      </c>
      <c r="Q47" s="34">
        <f t="shared" si="29"/>
        <v>2164210</v>
      </c>
    </row>
    <row r="48" spans="1:17" x14ac:dyDescent="0.25">
      <c r="A48" s="66"/>
      <c r="B48" s="25" t="s">
        <v>36</v>
      </c>
      <c r="C48" s="26">
        <v>0</v>
      </c>
      <c r="D48" s="26">
        <v>120</v>
      </c>
      <c r="E48" s="26">
        <f t="shared" si="22"/>
        <v>120</v>
      </c>
      <c r="F48" s="20">
        <v>18000</v>
      </c>
      <c r="G48" s="42">
        <v>10</v>
      </c>
      <c r="H48" s="40">
        <v>0.1</v>
      </c>
      <c r="I48" s="42">
        <v>10</v>
      </c>
      <c r="J48" s="42">
        <v>10</v>
      </c>
      <c r="K48" s="21">
        <f t="shared" si="30"/>
        <v>2160000</v>
      </c>
      <c r="L48" s="21">
        <f t="shared" si="31"/>
        <v>1200</v>
      </c>
      <c r="M48" s="21">
        <f t="shared" si="25"/>
        <v>1800</v>
      </c>
      <c r="N48" s="21">
        <f t="shared" si="32"/>
        <v>1200</v>
      </c>
      <c r="O48" s="30">
        <f t="shared" si="27"/>
        <v>10</v>
      </c>
      <c r="P48" s="33">
        <f t="shared" si="28"/>
        <v>4210</v>
      </c>
      <c r="Q48" s="34">
        <f t="shared" si="29"/>
        <v>2164210</v>
      </c>
    </row>
    <row r="49" spans="1:17" x14ac:dyDescent="0.25">
      <c r="A49" s="66"/>
      <c r="B49" s="25" t="s">
        <v>37</v>
      </c>
      <c r="C49" s="26">
        <v>0</v>
      </c>
      <c r="D49" s="26">
        <v>120</v>
      </c>
      <c r="E49" s="26">
        <f t="shared" ref="E49" si="33">D49+C49</f>
        <v>120</v>
      </c>
      <c r="F49" s="20">
        <v>18000</v>
      </c>
      <c r="G49" s="42">
        <v>10</v>
      </c>
      <c r="H49" s="40">
        <v>0.1</v>
      </c>
      <c r="I49" s="42">
        <v>10</v>
      </c>
      <c r="J49" s="42">
        <v>10</v>
      </c>
      <c r="K49" s="21">
        <f t="shared" si="30"/>
        <v>2160000</v>
      </c>
      <c r="L49" s="21">
        <f t="shared" si="31"/>
        <v>1200</v>
      </c>
      <c r="M49" s="21">
        <f t="shared" si="25"/>
        <v>1800</v>
      </c>
      <c r="N49" s="21">
        <f t="shared" si="32"/>
        <v>1200</v>
      </c>
      <c r="O49" s="30">
        <f t="shared" si="27"/>
        <v>10</v>
      </c>
      <c r="P49" s="33">
        <f t="shared" si="28"/>
        <v>4210</v>
      </c>
      <c r="Q49" s="34">
        <f t="shared" si="29"/>
        <v>2164210</v>
      </c>
    </row>
    <row r="50" spans="1:17" x14ac:dyDescent="0.25">
      <c r="A50" s="66"/>
      <c r="B50" s="25" t="s">
        <v>38</v>
      </c>
      <c r="C50" s="26">
        <v>0</v>
      </c>
      <c r="D50" s="26">
        <v>120</v>
      </c>
      <c r="E50" s="26">
        <f t="shared" ref="E50:E51" si="34">D50+C50</f>
        <v>120</v>
      </c>
      <c r="F50" s="20">
        <v>18000</v>
      </c>
      <c r="G50" s="42">
        <v>10</v>
      </c>
      <c r="H50" s="40">
        <v>0.1</v>
      </c>
      <c r="I50" s="42">
        <v>10</v>
      </c>
      <c r="J50" s="42">
        <v>10</v>
      </c>
      <c r="K50" s="21">
        <f t="shared" si="30"/>
        <v>2160000</v>
      </c>
      <c r="L50" s="21">
        <f t="shared" si="31"/>
        <v>1200</v>
      </c>
      <c r="M50" s="21">
        <f t="shared" si="25"/>
        <v>1800</v>
      </c>
      <c r="N50" s="21">
        <f t="shared" si="32"/>
        <v>1200</v>
      </c>
      <c r="O50" s="30">
        <f t="shared" si="27"/>
        <v>10</v>
      </c>
      <c r="P50" s="33">
        <f t="shared" si="28"/>
        <v>4210</v>
      </c>
      <c r="Q50" s="34">
        <f t="shared" si="29"/>
        <v>2164210</v>
      </c>
    </row>
    <row r="51" spans="1:17" x14ac:dyDescent="0.25">
      <c r="A51" s="66"/>
      <c r="B51" s="25" t="s">
        <v>39</v>
      </c>
      <c r="C51" s="26">
        <v>0</v>
      </c>
      <c r="D51" s="26">
        <v>120</v>
      </c>
      <c r="E51" s="26">
        <f t="shared" si="34"/>
        <v>120</v>
      </c>
      <c r="F51" s="20">
        <v>18000</v>
      </c>
      <c r="G51" s="42">
        <v>10</v>
      </c>
      <c r="H51" s="40">
        <v>0.1</v>
      </c>
      <c r="I51" s="42">
        <v>10</v>
      </c>
      <c r="J51" s="42">
        <v>10</v>
      </c>
      <c r="K51" s="21">
        <f t="shared" si="30"/>
        <v>2160000</v>
      </c>
      <c r="L51" s="21">
        <f t="shared" si="31"/>
        <v>1200</v>
      </c>
      <c r="M51" s="21">
        <f t="shared" si="25"/>
        <v>1800</v>
      </c>
      <c r="N51" s="21">
        <f t="shared" si="32"/>
        <v>1200</v>
      </c>
      <c r="O51" s="30">
        <f t="shared" si="27"/>
        <v>10</v>
      </c>
      <c r="P51" s="33">
        <f t="shared" si="28"/>
        <v>4210</v>
      </c>
      <c r="Q51" s="34">
        <f t="shared" si="29"/>
        <v>2164210</v>
      </c>
    </row>
    <row r="52" spans="1:17" ht="21" thickBot="1" x14ac:dyDescent="0.3">
      <c r="A52" s="54" t="s">
        <v>44</v>
      </c>
      <c r="B52" s="54"/>
      <c r="C52" s="54"/>
      <c r="D52" s="54"/>
      <c r="E52" s="54"/>
      <c r="F52" s="54"/>
      <c r="G52" s="54"/>
      <c r="H52" s="54"/>
      <c r="I52" s="54"/>
      <c r="J52" s="29"/>
      <c r="K52" s="22">
        <f t="shared" ref="K52" si="35">SUM(K40:K51)</f>
        <v>22950000</v>
      </c>
      <c r="L52" s="22">
        <f>SUM(L40:L51)</f>
        <v>12750</v>
      </c>
      <c r="M52" s="22">
        <f t="shared" ref="M52:O52" si="36">SUM(M40:M51)</f>
        <v>21600</v>
      </c>
      <c r="N52" s="22">
        <f t="shared" si="36"/>
        <v>12750</v>
      </c>
      <c r="O52" s="22">
        <f t="shared" si="36"/>
        <v>120</v>
      </c>
      <c r="P52" s="24">
        <f>SUM(P40:P51)</f>
        <v>47220</v>
      </c>
      <c r="Q52" s="27">
        <f t="shared" ref="Q52" si="37">SUM(Q40:Q51)</f>
        <v>22997220</v>
      </c>
    </row>
    <row r="53" spans="1:17" ht="14.4" thickTop="1" x14ac:dyDescent="0.25"/>
    <row r="54" spans="1:17" ht="21" thickBot="1" x14ac:dyDescent="0.3">
      <c r="A54" s="56" t="s">
        <v>45</v>
      </c>
      <c r="B54" s="57"/>
      <c r="C54" s="57"/>
      <c r="D54" s="57"/>
      <c r="E54" s="57"/>
      <c r="F54" s="57"/>
      <c r="G54" s="57"/>
      <c r="H54" s="57"/>
      <c r="I54" s="57"/>
      <c r="J54" s="58"/>
      <c r="K54" s="22">
        <f>K20+K36+K52</f>
        <v>38880000</v>
      </c>
    </row>
    <row r="55" spans="1:17" ht="21.6" thickTop="1" thickBot="1" x14ac:dyDescent="0.3">
      <c r="A55" s="59" t="s">
        <v>46</v>
      </c>
      <c r="B55" s="60"/>
      <c r="C55" s="60"/>
      <c r="D55" s="60"/>
      <c r="E55" s="60"/>
      <c r="F55" s="60"/>
      <c r="G55" s="60"/>
      <c r="H55" s="60"/>
      <c r="I55" s="60"/>
      <c r="J55" s="61"/>
      <c r="K55" s="22">
        <f>P20+P36+P52</f>
        <v>102930</v>
      </c>
    </row>
    <row r="56" spans="1:17" ht="21.6" thickTop="1" thickBot="1" x14ac:dyDescent="0.3">
      <c r="A56" s="59" t="s">
        <v>47</v>
      </c>
      <c r="B56" s="60"/>
      <c r="C56" s="60"/>
      <c r="D56" s="60"/>
      <c r="E56" s="60"/>
      <c r="F56" s="60"/>
      <c r="G56" s="60"/>
      <c r="H56" s="60"/>
      <c r="I56" s="60"/>
      <c r="J56" s="61"/>
      <c r="K56" s="22">
        <f>K54+K55</f>
        <v>38982930</v>
      </c>
    </row>
    <row r="57" spans="1:17" ht="14.4" thickTop="1" x14ac:dyDescent="0.25"/>
    <row r="58" spans="1:17" x14ac:dyDescent="0.25">
      <c r="A58" s="55" t="s">
        <v>48</v>
      </c>
      <c r="B58" s="55"/>
      <c r="C58" s="55"/>
      <c r="D58" s="55"/>
    </row>
    <row r="59" spans="1:17" ht="48.6" customHeight="1" x14ac:dyDescent="0.25">
      <c r="A59" s="53" t="s">
        <v>49</v>
      </c>
      <c r="B59" s="53"/>
      <c r="C59" s="53"/>
      <c r="D59" s="53"/>
    </row>
    <row r="60" spans="1:17" ht="36" customHeight="1" x14ac:dyDescent="0.25">
      <c r="A60" s="53" t="s">
        <v>50</v>
      </c>
      <c r="B60" s="53"/>
      <c r="C60" s="53"/>
      <c r="D60" s="53"/>
    </row>
    <row r="61" spans="1:17" ht="54.6" customHeight="1" x14ac:dyDescent="0.25">
      <c r="A61" s="53" t="s">
        <v>51</v>
      </c>
      <c r="B61" s="53"/>
      <c r="C61" s="53"/>
      <c r="D61" s="53"/>
    </row>
    <row r="62" spans="1:17" ht="52.5" customHeight="1" x14ac:dyDescent="0.25">
      <c r="A62" s="53" t="s">
        <v>52</v>
      </c>
      <c r="B62" s="53"/>
      <c r="C62" s="53"/>
      <c r="D62" s="53"/>
    </row>
  </sheetData>
  <mergeCells count="25">
    <mergeCell ref="A1:Q1"/>
    <mergeCell ref="B3:Q3"/>
    <mergeCell ref="B4:Q4"/>
    <mergeCell ref="A39:B39"/>
    <mergeCell ref="A40:A51"/>
    <mergeCell ref="A23:B23"/>
    <mergeCell ref="A24:A35"/>
    <mergeCell ref="A36:I36"/>
    <mergeCell ref="A2:Q2"/>
    <mergeCell ref="A8:A19"/>
    <mergeCell ref="A20:I20"/>
    <mergeCell ref="A7:B7"/>
    <mergeCell ref="G6:J6"/>
    <mergeCell ref="G22:J22"/>
    <mergeCell ref="G38:J38"/>
    <mergeCell ref="A5:Q5"/>
    <mergeCell ref="A61:D61"/>
    <mergeCell ref="A60:D60"/>
    <mergeCell ref="A59:D59"/>
    <mergeCell ref="A52:I52"/>
    <mergeCell ref="A62:D62"/>
    <mergeCell ref="A58:D58"/>
    <mergeCell ref="A54:J54"/>
    <mergeCell ref="A55:J55"/>
    <mergeCell ref="A56:J56"/>
  </mergeCells>
  <phoneticPr fontId="13"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ACFD7-395B-4352-9B83-75C572E3824A}">
  <dimension ref="A1:H3"/>
  <sheetViews>
    <sheetView topLeftCell="A10" workbookViewId="0">
      <selection sqref="A1:H1"/>
    </sheetView>
  </sheetViews>
  <sheetFormatPr defaultColWidth="8" defaultRowHeight="24.6" x14ac:dyDescent="0.4"/>
  <cols>
    <col min="1" max="4" width="12.3984375" style="9" customWidth="1"/>
    <col min="5" max="16384" width="8" style="9"/>
  </cols>
  <sheetData>
    <row r="1" spans="1:8" ht="21" customHeight="1" x14ac:dyDescent="0.4">
      <c r="A1" s="75" t="s">
        <v>55</v>
      </c>
      <c r="B1" s="75"/>
      <c r="C1" s="75"/>
      <c r="D1" s="75"/>
      <c r="E1" s="75"/>
      <c r="F1" s="75"/>
      <c r="G1" s="75"/>
      <c r="H1" s="75"/>
    </row>
    <row r="2" spans="1:8" x14ac:dyDescent="0.4">
      <c r="A2" s="76" t="s">
        <v>7</v>
      </c>
      <c r="B2" s="77"/>
      <c r="C2" s="77"/>
      <c r="D2" s="78"/>
      <c r="E2" s="79"/>
      <c r="F2" s="79"/>
      <c r="G2" s="79"/>
      <c r="H2" s="79"/>
    </row>
    <row r="3" spans="1:8" x14ac:dyDescent="0.4">
      <c r="A3" s="76" t="s">
        <v>53</v>
      </c>
      <c r="B3" s="77"/>
      <c r="C3" s="77"/>
      <c r="D3" s="78"/>
      <c r="E3" s="80"/>
      <c r="F3" s="80"/>
      <c r="G3" s="80"/>
      <c r="H3" s="80"/>
    </row>
  </sheetData>
  <mergeCells count="5">
    <mergeCell ref="A1:H1"/>
    <mergeCell ref="A2:D2"/>
    <mergeCell ref="E2:H2"/>
    <mergeCell ref="A3:D3"/>
    <mergeCell ref="E3:H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e956ad3-921e-4601-9747-2e76e2dc41b1">
      <Terms xmlns="http://schemas.microsoft.com/office/infopath/2007/PartnerControls"/>
    </lcf76f155ced4ddcb4097134ff3c332f>
    <TaxCatchAll xmlns="716d860e-74a1-4ffb-914d-e95c6599e525" xsi:nil="true"/>
    <SharedWithUsers xmlns="716d860e-74a1-4ffb-914d-e95c6599e525">
      <UserInfo>
        <DisplayName>spsearch</DisplayName>
        <AccountId>14</AccountId>
        <AccountType/>
      </UserInfo>
      <UserInfo>
        <DisplayName>Majid Nawaz</DisplayName>
        <AccountId>10</AccountId>
        <AccountType/>
      </UserInfo>
      <UserInfo>
        <DisplayName>Sigit Sugianto</DisplayName>
        <AccountId>72</AccountId>
        <AccountType/>
      </UserInfo>
      <UserInfo>
        <DisplayName>Erzsebet Gal</DisplayName>
        <AccountId>3</AccountId>
        <AccountType/>
      </UserInfo>
      <UserInfo>
        <DisplayName>Franck Bocquet</DisplayName>
        <AccountId>77</AccountId>
        <AccountType/>
      </UserInfo>
      <UserInfo>
        <DisplayName>Antonio Antonio</DisplayName>
        <AccountId>767</AccountId>
        <AccountType/>
      </UserInfo>
      <UserInfo>
        <DisplayName>Nielda Utami</DisplayName>
        <AccountId>308</AccountId>
        <AccountType/>
      </UserInfo>
      <UserInfo>
        <DisplayName>Gloria Leasalamah</DisplayName>
        <AccountId>828</AccountId>
        <AccountType/>
      </UserInfo>
      <UserInfo>
        <DisplayName>Rachel Bagnall</DisplayName>
        <AccountId>662</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AD651C2EACEC542972B5AF19A1B0722" ma:contentTypeVersion="17" ma:contentTypeDescription="Create a new document." ma:contentTypeScope="" ma:versionID="ddc942533325dbe5d768b8748cb20915">
  <xsd:schema xmlns:xsd="http://www.w3.org/2001/XMLSchema" xmlns:xs="http://www.w3.org/2001/XMLSchema" xmlns:p="http://schemas.microsoft.com/office/2006/metadata/properties" xmlns:ns2="0e956ad3-921e-4601-9747-2e76e2dc41b1" xmlns:ns3="716d860e-74a1-4ffb-914d-e95c6599e525" targetNamespace="http://schemas.microsoft.com/office/2006/metadata/properties" ma:root="true" ma:fieldsID="e6bbd46eec2db61509a1a5a77db5bb40" ns2:_="" ns3:_="">
    <xsd:import namespace="0e956ad3-921e-4601-9747-2e76e2dc41b1"/>
    <xsd:import namespace="716d860e-74a1-4ffb-914d-e95c6599e52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956ad3-921e-4601-9747-2e76e2dc41b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6d860e-74a1-4ffb-914d-e95c6599e525"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cdd8f571-c2e1-4dde-a753-fb95dd986e8d}" ma:internalName="TaxCatchAll" ma:showField="CatchAllData" ma:web="716d860e-74a1-4ffb-914d-e95c6599e52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BBB83-F858-4997-8284-3FC63CFF55F8}">
  <ds:schemaRefs>
    <ds:schemaRef ds:uri="http://www.w3.org/XML/1998/namespace"/>
    <ds:schemaRef ds:uri="http://schemas.microsoft.com/office/2006/documentManagement/types"/>
    <ds:schemaRef ds:uri="http://schemas.microsoft.com/office/2006/metadata/properties"/>
    <ds:schemaRef ds:uri="http://purl.org/dc/dcmitype/"/>
    <ds:schemaRef ds:uri="0e956ad3-921e-4601-9747-2e76e2dc41b1"/>
    <ds:schemaRef ds:uri="http://schemas.openxmlformats.org/package/2006/metadata/core-properties"/>
    <ds:schemaRef ds:uri="http://purl.org/dc/terms/"/>
    <ds:schemaRef ds:uri="http://schemas.microsoft.com/office/infopath/2007/PartnerControls"/>
    <ds:schemaRef ds:uri="716d860e-74a1-4ffb-914d-e95c6599e525"/>
    <ds:schemaRef ds:uri="http://purl.org/dc/elements/1.1/"/>
  </ds:schemaRefs>
</ds:datastoreItem>
</file>

<file path=customXml/itemProps2.xml><?xml version="1.0" encoding="utf-8"?>
<ds:datastoreItem xmlns:ds="http://schemas.openxmlformats.org/officeDocument/2006/customXml" ds:itemID="{A4D68F33-76D1-4692-9532-5A5056C49F86}">
  <ds:schemaRefs>
    <ds:schemaRef ds:uri="http://schemas.microsoft.com/sharepoint/v3/contenttype/forms"/>
  </ds:schemaRefs>
</ds:datastoreItem>
</file>

<file path=customXml/itemProps3.xml><?xml version="1.0" encoding="utf-8"?>
<ds:datastoreItem xmlns:ds="http://schemas.openxmlformats.org/officeDocument/2006/customXml" ds:itemID="{DA5BA6F1-9DCF-442D-94E5-3A0AD58F30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956ad3-921e-4601-9747-2e76e2dc41b1"/>
    <ds:schemaRef ds:uri="716d860e-74a1-4ffb-914d-e95c6599e5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1. FinancialOffer F2F</vt:lpstr>
      <vt:lpstr>3. AdditionalFee CostBreakdown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Sarinya Sangiemsak</dc:creator>
  <cp:keywords/>
  <dc:description/>
  <cp:lastModifiedBy>Yun Ling</cp:lastModifiedBy>
  <cp:revision/>
  <dcterms:created xsi:type="dcterms:W3CDTF">2022-06-14T10:07:32Z</dcterms:created>
  <dcterms:modified xsi:type="dcterms:W3CDTF">2024-01-08T01:22:27Z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0x010100CAD651C2EACEC542972B5AF19A1B0722</vt:lpwstr>
  </property>
  <property fmtid="{D5CDD505-2E9C-101B-9397-08002B2CF9AE}" pid="3" name="MediaServiceImageTags">
    <vt:lpwstr/>
  </property>
</Properties>
</file>